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mfg.sharepoint.com/sites/msteams_48a77c/Shared Documents/【令和2年】オールやまぐち県産品売り込み体制構築業務/"/>
    </mc:Choice>
  </mc:AlternateContent>
  <xr:revisionPtr revIDLastSave="0" documentId="8_{3BD1812D-A452-4E17-854F-2D1C9EE1EC9A}" xr6:coauthVersionLast="45" xr6:coauthVersionMax="45" xr10:uidLastSave="{00000000-0000-0000-0000-000000000000}"/>
  <bookViews>
    <workbookView xWindow="-98" yWindow="-98" windowWidth="20715" windowHeight="13276" xr2:uid="{7F6898EB-C048-4D24-A914-ADE84DCAE1F1}"/>
  </bookViews>
  <sheets>
    <sheet name="投資計画シート" sheetId="5" r:id="rId1"/>
    <sheet name="月間シート" sheetId="1" r:id="rId2"/>
    <sheet name="年間シート" sheetId="2" r:id="rId3"/>
    <sheet name="投資計画シート (記入例)" sheetId="6" r:id="rId4"/>
    <sheet name="月間シート (記入例)" sheetId="3" r:id="rId5"/>
    <sheet name="年間シート (記入例)" sheetId="4" r:id="rId6"/>
  </sheets>
  <definedNames>
    <definedName name="_xlnm.Print_Area" localSheetId="1">月間シート!$A$1:$AU$29</definedName>
    <definedName name="_xlnm.Print_Area" localSheetId="0">投資計画シート!$A$1:$H$24</definedName>
    <definedName name="_xlnm.Print_Area" localSheetId="3">'投資計画シート (記入例)'!$A$1:$H$24</definedName>
    <definedName name="_xlnm.Print_Area" localSheetId="2">年間シート!$A$1:$I$31</definedName>
    <definedName name="_xlnm.Print_Area" localSheetId="5">'年間シート (記入例)'!$A$1:$I$31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4" l="1"/>
  <c r="B4" i="3"/>
  <c r="B4" i="2" l="1"/>
  <c r="B4" i="1"/>
  <c r="B22" i="6"/>
  <c r="C21" i="5"/>
  <c r="C21" i="6"/>
  <c r="C17" i="5"/>
  <c r="C17" i="6"/>
  <c r="F21" i="6"/>
  <c r="F17" i="6"/>
  <c r="C14" i="6"/>
  <c r="F13" i="6"/>
  <c r="E22" i="5"/>
  <c r="F17" i="5"/>
  <c r="F21" i="5"/>
  <c r="F13" i="5"/>
  <c r="C14" i="5"/>
  <c r="I16" i="4"/>
  <c r="I18" i="4"/>
  <c r="I19" i="4"/>
  <c r="I20" i="4"/>
  <c r="I21" i="4"/>
  <c r="I22" i="4"/>
  <c r="I23" i="4"/>
  <c r="I24" i="4"/>
  <c r="I15" i="4"/>
  <c r="I11" i="4"/>
  <c r="I10" i="4"/>
  <c r="H11" i="4"/>
  <c r="H16" i="4"/>
  <c r="H18" i="4"/>
  <c r="H19" i="4"/>
  <c r="H20" i="4"/>
  <c r="H21" i="4"/>
  <c r="H22" i="4"/>
  <c r="H23" i="4"/>
  <c r="H24" i="4"/>
  <c r="H15" i="4"/>
  <c r="G16" i="4"/>
  <c r="G18" i="4"/>
  <c r="G19" i="4"/>
  <c r="G20" i="4"/>
  <c r="G21" i="4"/>
  <c r="G22" i="4"/>
  <c r="G23" i="4"/>
  <c r="G24" i="4"/>
  <c r="G15" i="4"/>
  <c r="G11" i="4"/>
  <c r="G9" i="4"/>
  <c r="E16" i="4"/>
  <c r="E18" i="4"/>
  <c r="E19" i="4"/>
  <c r="E20" i="4"/>
  <c r="E21" i="4"/>
  <c r="E22" i="4"/>
  <c r="E23" i="4"/>
  <c r="E24" i="4"/>
  <c r="E15" i="4"/>
  <c r="F16" i="4"/>
  <c r="F18" i="4"/>
  <c r="F19" i="4"/>
  <c r="F20" i="4"/>
  <c r="F21" i="4"/>
  <c r="F22" i="4"/>
  <c r="F23" i="4"/>
  <c r="F24" i="4"/>
  <c r="F15" i="4"/>
  <c r="F11" i="4"/>
  <c r="E11" i="4"/>
  <c r="E10" i="4"/>
  <c r="D16" i="4"/>
  <c r="D18" i="4"/>
  <c r="D19" i="4"/>
  <c r="D20" i="4"/>
  <c r="D21" i="4"/>
  <c r="D22" i="4"/>
  <c r="D23" i="4"/>
  <c r="D24" i="4"/>
  <c r="D15" i="4"/>
  <c r="D11" i="4"/>
  <c r="H30" i="4"/>
  <c r="H31" i="4" s="1"/>
  <c r="D30" i="4"/>
  <c r="I28" i="4"/>
  <c r="H28" i="4"/>
  <c r="G28" i="4"/>
  <c r="F28" i="4"/>
  <c r="E28" i="4"/>
  <c r="D28" i="4"/>
  <c r="I27" i="4"/>
  <c r="H27" i="4"/>
  <c r="G27" i="4"/>
  <c r="F27" i="4"/>
  <c r="E27" i="4"/>
  <c r="D27" i="4"/>
  <c r="C24" i="4"/>
  <c r="C23" i="4"/>
  <c r="AR29" i="3"/>
  <c r="I30" i="4" s="1"/>
  <c r="I31" i="4" s="1"/>
  <c r="AJ29" i="3"/>
  <c r="AB29" i="3"/>
  <c r="G30" i="4" s="1"/>
  <c r="G31" i="4" s="1"/>
  <c r="T29" i="3"/>
  <c r="F30" i="4" s="1"/>
  <c r="F31" i="4" s="1"/>
  <c r="L29" i="3"/>
  <c r="E30" i="4" s="1"/>
  <c r="E31" i="4" s="1"/>
  <c r="D29" i="3"/>
  <c r="AU9" i="3"/>
  <c r="AM9" i="3"/>
  <c r="H10" i="4" s="1"/>
  <c r="AE9" i="3"/>
  <c r="G10" i="4" s="1"/>
  <c r="W9" i="3"/>
  <c r="F10" i="4" s="1"/>
  <c r="O9" i="3"/>
  <c r="G9" i="3"/>
  <c r="D10" i="4" s="1"/>
  <c r="AU8" i="3"/>
  <c r="AR10" i="3" s="1"/>
  <c r="AR14" i="3" s="1"/>
  <c r="AM8" i="3"/>
  <c r="H9" i="4" s="1"/>
  <c r="H8" i="4" s="1"/>
  <c r="H12" i="4" s="1"/>
  <c r="AE8" i="3"/>
  <c r="W8" i="3"/>
  <c r="F9" i="4" s="1"/>
  <c r="O8" i="3"/>
  <c r="L10" i="3" s="1"/>
  <c r="L14" i="3" s="1"/>
  <c r="G8" i="3"/>
  <c r="D9" i="4" s="1"/>
  <c r="D10" i="3" l="1"/>
  <c r="D14" i="3" s="1"/>
  <c r="AJ10" i="3"/>
  <c r="AJ14" i="3" s="1"/>
  <c r="E9" i="4"/>
  <c r="I9" i="4"/>
  <c r="I8" i="4" s="1"/>
  <c r="I12" i="4" s="1"/>
  <c r="E22" i="6"/>
  <c r="G8" i="4"/>
  <c r="G12" i="4" s="1"/>
  <c r="E8" i="4"/>
  <c r="E12" i="4" s="1"/>
  <c r="F8" i="4"/>
  <c r="F12" i="4"/>
  <c r="F13" i="4" s="1"/>
  <c r="D8" i="4"/>
  <c r="D12" i="4" s="1"/>
  <c r="AB10" i="3"/>
  <c r="AB14" i="3" s="1"/>
  <c r="T10" i="3"/>
  <c r="T14" i="3" s="1"/>
  <c r="V15" i="3" s="1"/>
  <c r="H13" i="4"/>
  <c r="G13" i="4"/>
  <c r="D18" i="3"/>
  <c r="F15" i="3"/>
  <c r="N15" i="3"/>
  <c r="L18" i="3"/>
  <c r="AB18" i="3"/>
  <c r="AD15" i="3"/>
  <c r="AJ18" i="3"/>
  <c r="AL15" i="3"/>
  <c r="AT15" i="3"/>
  <c r="AR18" i="3"/>
  <c r="I24" i="2"/>
  <c r="I23" i="2"/>
  <c r="I22" i="2"/>
  <c r="I21" i="2"/>
  <c r="I20" i="2"/>
  <c r="I19" i="2"/>
  <c r="I18" i="2"/>
  <c r="I16" i="2"/>
  <c r="I15" i="2"/>
  <c r="H24" i="2"/>
  <c r="H23" i="2"/>
  <c r="H22" i="2"/>
  <c r="H21" i="2"/>
  <c r="H20" i="2"/>
  <c r="H19" i="2"/>
  <c r="H18" i="2"/>
  <c r="H16" i="2"/>
  <c r="H15" i="2"/>
  <c r="G24" i="2"/>
  <c r="G23" i="2"/>
  <c r="G22" i="2"/>
  <c r="G21" i="2"/>
  <c r="G20" i="2"/>
  <c r="G19" i="2"/>
  <c r="G18" i="2"/>
  <c r="G16" i="2"/>
  <c r="G15" i="2"/>
  <c r="F24" i="2"/>
  <c r="F23" i="2"/>
  <c r="F22" i="2"/>
  <c r="F21" i="2"/>
  <c r="F20" i="2"/>
  <c r="F19" i="2"/>
  <c r="F18" i="2"/>
  <c r="F16" i="2"/>
  <c r="F15" i="2"/>
  <c r="E24" i="2"/>
  <c r="E23" i="2"/>
  <c r="E22" i="2"/>
  <c r="E21" i="2"/>
  <c r="E20" i="2"/>
  <c r="E19" i="2"/>
  <c r="E18" i="2"/>
  <c r="E16" i="2"/>
  <c r="E15" i="2"/>
  <c r="I11" i="2"/>
  <c r="H11" i="2"/>
  <c r="G11" i="2"/>
  <c r="G10" i="2"/>
  <c r="F11" i="2"/>
  <c r="E11" i="2"/>
  <c r="C24" i="2"/>
  <c r="C23" i="2"/>
  <c r="D18" i="2"/>
  <c r="D19" i="2"/>
  <c r="D20" i="2"/>
  <c r="D21" i="2"/>
  <c r="D22" i="2"/>
  <c r="D23" i="2"/>
  <c r="D24" i="2"/>
  <c r="D16" i="2"/>
  <c r="D15" i="2"/>
  <c r="D11" i="2"/>
  <c r="I28" i="2"/>
  <c r="I27" i="2"/>
  <c r="H28" i="2"/>
  <c r="H27" i="2"/>
  <c r="G28" i="2"/>
  <c r="G27" i="2"/>
  <c r="F28" i="2"/>
  <c r="F27" i="2"/>
  <c r="E28" i="2"/>
  <c r="E27" i="2"/>
  <c r="D28" i="2"/>
  <c r="D27" i="2"/>
  <c r="AR29" i="1"/>
  <c r="AR10" i="1"/>
  <c r="AJ29" i="1"/>
  <c r="AB29" i="1"/>
  <c r="AB10" i="1"/>
  <c r="T29" i="1"/>
  <c r="W9" i="1"/>
  <c r="F10" i="2" s="1"/>
  <c r="W8" i="1"/>
  <c r="T10" i="1" s="1"/>
  <c r="T14" i="1" s="1"/>
  <c r="L10" i="1"/>
  <c r="O9" i="1"/>
  <c r="E10" i="2" s="1"/>
  <c r="O8" i="1"/>
  <c r="E9" i="2" s="1"/>
  <c r="L29" i="1"/>
  <c r="L14" i="1"/>
  <c r="G9" i="1"/>
  <c r="D10" i="2" s="1"/>
  <c r="G8" i="1"/>
  <c r="D10" i="1" s="1"/>
  <c r="D14" i="1" s="1"/>
  <c r="AU9" i="1"/>
  <c r="I10" i="2" s="1"/>
  <c r="AU8" i="1"/>
  <c r="I9" i="2" s="1"/>
  <c r="AM9" i="1"/>
  <c r="H10" i="2" s="1"/>
  <c r="AM8" i="1"/>
  <c r="AE9" i="1"/>
  <c r="AE8" i="1"/>
  <c r="D29" i="1"/>
  <c r="I13" i="4" l="1"/>
  <c r="V15" i="1"/>
  <c r="F15" i="1"/>
  <c r="D9" i="2"/>
  <c r="AJ26" i="3"/>
  <c r="AJ27" i="3" s="1"/>
  <c r="H17" i="4"/>
  <c r="H14" i="4" s="1"/>
  <c r="H25" i="4" s="1"/>
  <c r="AJ10" i="1"/>
  <c r="AJ14" i="1" s="1"/>
  <c r="F9" i="2"/>
  <c r="F8" i="2" s="1"/>
  <c r="L26" i="3"/>
  <c r="L27" i="3" s="1"/>
  <c r="E17" i="4"/>
  <c r="E14" i="4" s="1"/>
  <c r="AB14" i="1"/>
  <c r="H9" i="2"/>
  <c r="H8" i="2" s="1"/>
  <c r="H12" i="2" s="1"/>
  <c r="H13" i="2" s="1"/>
  <c r="AR26" i="3"/>
  <c r="AR27" i="3" s="1"/>
  <c r="I17" i="4"/>
  <c r="I14" i="4" s="1"/>
  <c r="I25" i="4" s="1"/>
  <c r="G9" i="2"/>
  <c r="AB26" i="3"/>
  <c r="AB27" i="3" s="1"/>
  <c r="G17" i="4"/>
  <c r="G14" i="4" s="1"/>
  <c r="G25" i="4" s="1"/>
  <c r="D26" i="3"/>
  <c r="D27" i="3" s="1"/>
  <c r="D17" i="4"/>
  <c r="D14" i="4" s="1"/>
  <c r="D25" i="4"/>
  <c r="E25" i="4"/>
  <c r="E13" i="4"/>
  <c r="D13" i="4"/>
  <c r="D8" i="2"/>
  <c r="D12" i="2" s="1"/>
  <c r="E8" i="2"/>
  <c r="E12" i="2" s="1"/>
  <c r="E13" i="2" s="1"/>
  <c r="T18" i="3"/>
  <c r="I8" i="2"/>
  <c r="I12" i="2" s="1"/>
  <c r="I13" i="2" s="1"/>
  <c r="G8" i="2"/>
  <c r="F12" i="2"/>
  <c r="F13" i="2" s="1"/>
  <c r="AR14" i="1"/>
  <c r="N15" i="1"/>
  <c r="D18" i="1"/>
  <c r="AR18" i="1"/>
  <c r="AB18" i="1"/>
  <c r="T18" i="1"/>
  <c r="L18" i="1"/>
  <c r="E17" i="2" s="1"/>
  <c r="I30" i="2"/>
  <c r="I31" i="2" s="1"/>
  <c r="H30" i="2"/>
  <c r="H31" i="2" s="1"/>
  <c r="G30" i="2"/>
  <c r="G31" i="2" s="1"/>
  <c r="F30" i="2"/>
  <c r="F31" i="2" s="1"/>
  <c r="E30" i="2"/>
  <c r="E31" i="2" s="1"/>
  <c r="D30" i="2"/>
  <c r="AL15" i="1" l="1"/>
  <c r="AJ18" i="1"/>
  <c r="T26" i="1"/>
  <c r="T27" i="1" s="1"/>
  <c r="F17" i="2"/>
  <c r="F14" i="2" s="1"/>
  <c r="AB26" i="1"/>
  <c r="G17" i="2"/>
  <c r="D17" i="2"/>
  <c r="D14" i="2" s="1"/>
  <c r="D26" i="1"/>
  <c r="D27" i="1" s="1"/>
  <c r="AB27" i="1"/>
  <c r="AD15" i="1"/>
  <c r="I17" i="2"/>
  <c r="AR26" i="1"/>
  <c r="AR27" i="1" s="1"/>
  <c r="T26" i="3"/>
  <c r="T27" i="3" s="1"/>
  <c r="F17" i="4"/>
  <c r="F14" i="4" s="1"/>
  <c r="F25" i="4" s="1"/>
  <c r="AT15" i="1"/>
  <c r="G12" i="2"/>
  <c r="G13" i="2" s="1"/>
  <c r="D13" i="2"/>
  <c r="D25" i="2"/>
  <c r="F25" i="2"/>
  <c r="L26" i="1"/>
  <c r="L27" i="1" s="1"/>
  <c r="H17" i="2" l="1"/>
  <c r="AJ26" i="1"/>
  <c r="AJ27" i="1" s="1"/>
  <c r="G14" i="2"/>
  <c r="G25" i="2" s="1"/>
  <c r="H14" i="2" l="1"/>
  <c r="H25" i="2" s="1"/>
  <c r="I14" i="2"/>
  <c r="I25" i="2" s="1"/>
  <c r="E14" i="2"/>
  <c r="E25" i="2" s="1"/>
  <c r="B23" i="6" l="1"/>
  <c r="B22" i="5"/>
  <c r="B23" i="5" s="1"/>
</calcChain>
</file>

<file path=xl/sharedStrings.xml><?xml version="1.0" encoding="utf-8"?>
<sst xmlns="http://schemas.openxmlformats.org/spreadsheetml/2006/main" count="685" uniqueCount="104">
  <si>
    <t>開業資金についてご記入ください</t>
    <rPh sb="0" eb="2">
      <t>カイギョウ</t>
    </rPh>
    <rPh sb="2" eb="4">
      <t>シキン</t>
    </rPh>
    <rPh sb="9" eb="11">
      <t>キニュウ</t>
    </rPh>
    <phoneticPr fontId="2"/>
  </si>
  <si>
    <t>事業者名：</t>
    <rPh sb="0" eb="3">
      <t>ジギョウシャ</t>
    </rPh>
    <rPh sb="3" eb="4">
      <t>メイ</t>
    </rPh>
    <phoneticPr fontId="2"/>
  </si>
  <si>
    <t>※色付き（緑色）の部分を入力してください</t>
    <phoneticPr fontId="2"/>
  </si>
  <si>
    <t>単位：円</t>
    <rPh sb="0" eb="2">
      <t>タンイ</t>
    </rPh>
    <rPh sb="3" eb="4">
      <t>エン</t>
    </rPh>
    <phoneticPr fontId="2"/>
  </si>
  <si>
    <t>開業予算</t>
  </si>
  <si>
    <t>調達方法</t>
  </si>
  <si>
    <t>車両費</t>
    <phoneticPr fontId="2"/>
  </si>
  <si>
    <t>車両購入費、リース頭金</t>
    <rPh sb="0" eb="2">
      <t>シャリョウ</t>
    </rPh>
    <rPh sb="2" eb="4">
      <t>コウニュウ</t>
    </rPh>
    <rPh sb="4" eb="5">
      <t>ヒ</t>
    </rPh>
    <rPh sb="9" eb="11">
      <t>アタマキン</t>
    </rPh>
    <phoneticPr fontId="2"/>
  </si>
  <si>
    <t>自己資金</t>
  </si>
  <si>
    <t>銀行預金</t>
  </si>
  <si>
    <t>諸費用（車検代・登録費用など）</t>
  </si>
  <si>
    <t>現金</t>
  </si>
  <si>
    <t>車両改造費</t>
  </si>
  <si>
    <t>有価証券等</t>
  </si>
  <si>
    <t>車両装飾費</t>
  </si>
  <si>
    <t>現物保有※</t>
    <phoneticPr fontId="2"/>
  </si>
  <si>
    <t>調理機材</t>
  </si>
  <si>
    <t>その他</t>
  </si>
  <si>
    <t>その他設備</t>
  </si>
  <si>
    <t>小計</t>
  </si>
  <si>
    <t>贈与・出資</t>
  </si>
  <si>
    <t>親族贈与</t>
  </si>
  <si>
    <t>仕込み場所</t>
  </si>
  <si>
    <t>仕込み場所取得費用</t>
  </si>
  <si>
    <t>出資</t>
  </si>
  <si>
    <t>仕込み場所設備</t>
  </si>
  <si>
    <t>運転資金</t>
  </si>
  <si>
    <t>初期仕入れ</t>
  </si>
  <si>
    <t>借入・融資</t>
  </si>
  <si>
    <t>政策金融公庫</t>
  </si>
  <si>
    <t>開業諸経費</t>
  </si>
  <si>
    <t>銀行・保証協会</t>
  </si>
  <si>
    <t>予算合計</t>
  </si>
  <si>
    <t>調達合計</t>
  </si>
  <si>
    <t>過不足</t>
  </si>
  <si>
    <t>※車両などすでにお持ちの方はこちらに金額記載ください</t>
    <phoneticPr fontId="2"/>
  </si>
  <si>
    <t>本シートに年度別（2020年度～2025年度）の計画値を入力すると年間シートに数値が反映されます。</t>
    <rPh sb="0" eb="1">
      <t>ホン</t>
    </rPh>
    <rPh sb="5" eb="7">
      <t>ネンド</t>
    </rPh>
    <rPh sb="7" eb="8">
      <t>ベツ</t>
    </rPh>
    <rPh sb="13" eb="15">
      <t>ネンド</t>
    </rPh>
    <rPh sb="20" eb="22">
      <t>ネンド</t>
    </rPh>
    <rPh sb="24" eb="26">
      <t>ケイカク</t>
    </rPh>
    <rPh sb="26" eb="27">
      <t>チ</t>
    </rPh>
    <rPh sb="28" eb="30">
      <t>ニュウリョク</t>
    </rPh>
    <rPh sb="33" eb="35">
      <t>ネンカン</t>
    </rPh>
    <rPh sb="39" eb="41">
      <t>スウチ</t>
    </rPh>
    <rPh sb="42" eb="44">
      <t>ハンエイ</t>
    </rPh>
    <phoneticPr fontId="2"/>
  </si>
  <si>
    <t>■　売上</t>
    <rPh sb="2" eb="4">
      <t>ウリアゲ</t>
    </rPh>
    <phoneticPr fontId="2"/>
  </si>
  <si>
    <t>※色付き（緑色）の部分を入力し、必要に応じて備考に計算根拠を記入</t>
    <rPh sb="1" eb="3">
      <t>イロツ</t>
    </rPh>
    <rPh sb="5" eb="7">
      <t>ミドリイロ</t>
    </rPh>
    <rPh sb="9" eb="11">
      <t>ブブン</t>
    </rPh>
    <rPh sb="12" eb="14">
      <t>ニュウリョク</t>
    </rPh>
    <rPh sb="16" eb="18">
      <t>ヒツヨウ</t>
    </rPh>
    <rPh sb="19" eb="20">
      <t>オウ</t>
    </rPh>
    <rPh sb="22" eb="24">
      <t>ビコウ</t>
    </rPh>
    <rPh sb="25" eb="27">
      <t>ケイサン</t>
    </rPh>
    <rPh sb="27" eb="29">
      <t>コンキョ</t>
    </rPh>
    <rPh sb="30" eb="32">
      <t>キニュウ</t>
    </rPh>
    <phoneticPr fontId="2"/>
  </si>
  <si>
    <t>年度</t>
    <rPh sb="0" eb="2">
      <t>ネンド</t>
    </rPh>
    <phoneticPr fontId="2"/>
  </si>
  <si>
    <t>2020年度</t>
    <rPh sb="4" eb="6">
      <t>ネンド</t>
    </rPh>
    <phoneticPr fontId="2"/>
  </si>
  <si>
    <t>2021年度</t>
    <rPh sb="4" eb="6">
      <t>ネンド</t>
    </rPh>
    <phoneticPr fontId="2"/>
  </si>
  <si>
    <t>2022年度</t>
    <rPh sb="4" eb="6">
      <t>ネンド</t>
    </rPh>
    <phoneticPr fontId="2"/>
  </si>
  <si>
    <t>2023年度</t>
    <rPh sb="4" eb="6">
      <t>ネンド</t>
    </rPh>
    <phoneticPr fontId="2"/>
  </si>
  <si>
    <t>2024年度</t>
    <rPh sb="4" eb="6">
      <t>ネンド</t>
    </rPh>
    <phoneticPr fontId="2"/>
  </si>
  <si>
    <t>2025年度</t>
    <rPh sb="4" eb="6">
      <t>ネンド</t>
    </rPh>
    <phoneticPr fontId="2"/>
  </si>
  <si>
    <t>項目</t>
    <rPh sb="0" eb="2">
      <t>コウモク</t>
    </rPh>
    <phoneticPr fontId="2"/>
  </si>
  <si>
    <t>単価</t>
    <rPh sb="0" eb="2">
      <t>タンカ</t>
    </rPh>
    <phoneticPr fontId="2"/>
  </si>
  <si>
    <t>販売数/日</t>
    <rPh sb="0" eb="2">
      <t>ハンバイ</t>
    </rPh>
    <rPh sb="2" eb="3">
      <t>スウ</t>
    </rPh>
    <rPh sb="4" eb="5">
      <t>ヒ</t>
    </rPh>
    <phoneticPr fontId="2"/>
  </si>
  <si>
    <t>稼働日数/月</t>
    <rPh sb="0" eb="2">
      <t>カドウ</t>
    </rPh>
    <rPh sb="2" eb="4">
      <t>ニッスウ</t>
    </rPh>
    <rPh sb="5" eb="6">
      <t>ツキ</t>
    </rPh>
    <phoneticPr fontId="2"/>
  </si>
  <si>
    <t>売上/月</t>
    <rPh sb="0" eb="2">
      <t>ウリアゲ</t>
    </rPh>
    <rPh sb="3" eb="4">
      <t>ツキ</t>
    </rPh>
    <phoneticPr fontId="2"/>
  </si>
  <si>
    <t>①県産品ランチ（平日）</t>
    <rPh sb="1" eb="2">
      <t>ケン</t>
    </rPh>
    <rPh sb="2" eb="4">
      <t>サンピン</t>
    </rPh>
    <rPh sb="8" eb="10">
      <t>ヘイジツ</t>
    </rPh>
    <phoneticPr fontId="2"/>
  </si>
  <si>
    <t>②県産品ランチ（イベント）</t>
    <rPh sb="1" eb="2">
      <t>ケン</t>
    </rPh>
    <rPh sb="2" eb="4">
      <t>サンピン</t>
    </rPh>
    <phoneticPr fontId="2"/>
  </si>
  <si>
    <t>合計①＋②</t>
    <rPh sb="0" eb="2">
      <t>ゴウケイ</t>
    </rPh>
    <phoneticPr fontId="2"/>
  </si>
  <si>
    <t>■　損益</t>
    <rPh sb="2" eb="4">
      <t>ソンエキ</t>
    </rPh>
    <phoneticPr fontId="2"/>
  </si>
  <si>
    <t>月間</t>
    <rPh sb="0" eb="2">
      <t>ゲッカン</t>
    </rPh>
    <phoneticPr fontId="2"/>
  </si>
  <si>
    <t>備考</t>
    <rPh sb="0" eb="2">
      <t>ビコウ</t>
    </rPh>
    <phoneticPr fontId="2"/>
  </si>
  <si>
    <t>売上</t>
    <rPh sb="0" eb="2">
      <t>ウリアゲ</t>
    </rPh>
    <phoneticPr fontId="2"/>
  </si>
  <si>
    <t>県産品ランチ</t>
    <rPh sb="0" eb="1">
      <t>ケン</t>
    </rPh>
    <rPh sb="1" eb="3">
      <t>サンピン</t>
    </rPh>
    <phoneticPr fontId="2"/>
  </si>
  <si>
    <t>費用</t>
    <rPh sb="0" eb="2">
      <t>ヒヨウ</t>
    </rPh>
    <phoneticPr fontId="2"/>
  </si>
  <si>
    <t>仕入</t>
    <rPh sb="0" eb="2">
      <t>シイレ</t>
    </rPh>
    <phoneticPr fontId="2"/>
  </si>
  <si>
    <t>ランチ仕入</t>
    <rPh sb="3" eb="5">
      <t>シイレ</t>
    </rPh>
    <phoneticPr fontId="2"/>
  </si>
  <si>
    <t>原価率</t>
    <rPh sb="0" eb="2">
      <t>ゲンカ</t>
    </rPh>
    <rPh sb="2" eb="3">
      <t>リツ</t>
    </rPh>
    <phoneticPr fontId="2"/>
  </si>
  <si>
    <t>人件費</t>
    <rPh sb="0" eb="3">
      <t>ジンケンヒ</t>
    </rPh>
    <phoneticPr fontId="2"/>
  </si>
  <si>
    <t>本人</t>
    <rPh sb="0" eb="2">
      <t>ホンニン</t>
    </rPh>
    <phoneticPr fontId="2"/>
  </si>
  <si>
    <t>アルバイト</t>
    <phoneticPr fontId="2"/>
  </si>
  <si>
    <t>出店料</t>
    <rPh sb="0" eb="2">
      <t>シュッテン</t>
    </rPh>
    <rPh sb="2" eb="3">
      <t>リョウ</t>
    </rPh>
    <phoneticPr fontId="2"/>
  </si>
  <si>
    <t>15%計算</t>
    <rPh sb="3" eb="5">
      <t>ケイサン</t>
    </rPh>
    <phoneticPr fontId="2"/>
  </si>
  <si>
    <t>車両リース</t>
    <rPh sb="0" eb="2">
      <t>シャリョウ</t>
    </rPh>
    <phoneticPr fontId="2"/>
  </si>
  <si>
    <t>81,000円で固定</t>
    <rPh sb="6" eb="7">
      <t>エン</t>
    </rPh>
    <rPh sb="8" eb="10">
      <t>コテイ</t>
    </rPh>
    <phoneticPr fontId="2"/>
  </si>
  <si>
    <t>駐車場</t>
    <rPh sb="0" eb="3">
      <t>チュウシャジョウ</t>
    </rPh>
    <phoneticPr fontId="2"/>
  </si>
  <si>
    <t>仕込場家賃</t>
    <rPh sb="0" eb="2">
      <t>シコミ</t>
    </rPh>
    <rPh sb="2" eb="3">
      <t>バ</t>
    </rPh>
    <rPh sb="3" eb="5">
      <t>ヤチン</t>
    </rPh>
    <phoneticPr fontId="2"/>
  </si>
  <si>
    <t>水道光熱費</t>
    <rPh sb="0" eb="2">
      <t>スイドウ</t>
    </rPh>
    <rPh sb="2" eb="5">
      <t>コウネツヒ</t>
    </rPh>
    <phoneticPr fontId="2"/>
  </si>
  <si>
    <t>販促費</t>
    <rPh sb="0" eb="2">
      <t>ハンソク</t>
    </rPh>
    <rPh sb="2" eb="3">
      <t>ヒ</t>
    </rPh>
    <phoneticPr fontId="2"/>
  </si>
  <si>
    <t>その他</t>
    <rPh sb="2" eb="3">
      <t>タ</t>
    </rPh>
    <phoneticPr fontId="2"/>
  </si>
  <si>
    <t>（　　　　　　　）</t>
  </si>
  <si>
    <t>（　）に項目を記入</t>
    <rPh sb="4" eb="6">
      <t>コウモク</t>
    </rPh>
    <rPh sb="7" eb="9">
      <t>キニュウ</t>
    </rPh>
    <phoneticPr fontId="2"/>
  </si>
  <si>
    <t>小計</t>
    <rPh sb="0" eb="2">
      <t>ショウケイ</t>
    </rPh>
    <phoneticPr fontId="2"/>
  </si>
  <si>
    <t>営業利益</t>
    <rPh sb="0" eb="2">
      <t>エイギョウ</t>
    </rPh>
    <rPh sb="2" eb="4">
      <t>リエキ</t>
    </rPh>
    <phoneticPr fontId="2"/>
  </si>
  <si>
    <t>ランチ販売数/月</t>
    <rPh sb="3" eb="5">
      <t>ハンバイ</t>
    </rPh>
    <rPh sb="5" eb="6">
      <t>スウ</t>
    </rPh>
    <rPh sb="7" eb="8">
      <t>ツキ</t>
    </rPh>
    <phoneticPr fontId="2"/>
  </si>
  <si>
    <t>本シートは、月間シートを入力すると数値が自動反映されます。</t>
    <rPh sb="0" eb="1">
      <t>ホン</t>
    </rPh>
    <rPh sb="6" eb="8">
      <t>ゲッカン</t>
    </rPh>
    <rPh sb="12" eb="14">
      <t>ニュウリョク</t>
    </rPh>
    <rPh sb="17" eb="19">
      <t>スウチ</t>
    </rPh>
    <rPh sb="20" eb="22">
      <t>ジドウ</t>
    </rPh>
    <rPh sb="22" eb="24">
      <t>ハンエイ</t>
    </rPh>
    <phoneticPr fontId="2"/>
  </si>
  <si>
    <t>■　事業計画</t>
    <rPh sb="2" eb="4">
      <t>ジギョウ</t>
    </rPh>
    <rPh sb="4" eb="6">
      <t>ケイカク</t>
    </rPh>
    <phoneticPr fontId="2"/>
  </si>
  <si>
    <t>　2020年度</t>
    <rPh sb="5" eb="7">
      <t>ネンド</t>
    </rPh>
    <phoneticPr fontId="2"/>
  </si>
  <si>
    <t>稼働1ヵ月</t>
    <rPh sb="0" eb="2">
      <t>カドウ</t>
    </rPh>
    <rPh sb="4" eb="5">
      <t>ゲツ</t>
    </rPh>
    <phoneticPr fontId="2"/>
  </si>
  <si>
    <t>稼働12ヵ月</t>
    <rPh sb="0" eb="2">
      <t>カドウ</t>
    </rPh>
    <rPh sb="5" eb="6">
      <t>ゲツ</t>
    </rPh>
    <phoneticPr fontId="2"/>
  </si>
  <si>
    <t>売上高　①＝②＋③</t>
    <rPh sb="0" eb="2">
      <t>ウリアゲ</t>
    </rPh>
    <rPh sb="2" eb="3">
      <t>ダカ</t>
    </rPh>
    <phoneticPr fontId="2"/>
  </si>
  <si>
    <t>県産品ランチ（平日）②</t>
    <phoneticPr fontId="2"/>
  </si>
  <si>
    <t>県産品ランチ（イベント）③</t>
    <phoneticPr fontId="2"/>
  </si>
  <si>
    <t>売上原価　④</t>
    <rPh sb="0" eb="2">
      <t>ウリアゲ</t>
    </rPh>
    <rPh sb="2" eb="4">
      <t>ゲンカ</t>
    </rPh>
    <phoneticPr fontId="2"/>
  </si>
  <si>
    <t>粗利　⑤＝①－④</t>
    <rPh sb="0" eb="2">
      <t>アラリ</t>
    </rPh>
    <phoneticPr fontId="2"/>
  </si>
  <si>
    <t>（粗利率）</t>
    <rPh sb="1" eb="4">
      <t>アラリリツ</t>
    </rPh>
    <phoneticPr fontId="2"/>
  </si>
  <si>
    <t>販売及び一般管理費　⑥</t>
    <rPh sb="0" eb="2">
      <t>ハンバイ</t>
    </rPh>
    <rPh sb="2" eb="3">
      <t>オヨ</t>
    </rPh>
    <rPh sb="4" eb="6">
      <t>イッパン</t>
    </rPh>
    <rPh sb="6" eb="9">
      <t>カンリヒ</t>
    </rPh>
    <phoneticPr fontId="2"/>
  </si>
  <si>
    <t>アルバイト</t>
  </si>
  <si>
    <t>営業利益　⑦＝⑤－⑥</t>
    <rPh sb="0" eb="2">
      <t>エイギョウ</t>
    </rPh>
    <rPh sb="2" eb="4">
      <t>リエキ</t>
    </rPh>
    <phoneticPr fontId="2"/>
  </si>
  <si>
    <t>県産品ランチ（平日）</t>
  </si>
  <si>
    <t>県産品ランチ（イベント）</t>
  </si>
  <si>
    <t>月間ランチ販売数</t>
    <rPh sb="0" eb="2">
      <t>ゲッカン</t>
    </rPh>
    <rPh sb="5" eb="7">
      <t>ハンバイ</t>
    </rPh>
    <rPh sb="7" eb="8">
      <t>スウ</t>
    </rPh>
    <phoneticPr fontId="2"/>
  </si>
  <si>
    <t>年間ランチ販売数</t>
    <rPh sb="0" eb="2">
      <t>ネンカン</t>
    </rPh>
    <rPh sb="5" eb="7">
      <t>ハンバイ</t>
    </rPh>
    <rPh sb="7" eb="8">
      <t>スウ</t>
    </rPh>
    <phoneticPr fontId="2"/>
  </si>
  <si>
    <r>
      <rPr>
        <sz val="14"/>
        <color rgb="FFFF0000"/>
        <rFont val="HGP創英角ｺﾞｼｯｸUB"/>
        <family val="3"/>
        <charset val="128"/>
      </rPr>
      <t>ご記入例</t>
    </r>
    <r>
      <rPr>
        <sz val="14"/>
        <color theme="1"/>
        <rFont val="HGP創英角ｺﾞｼｯｸUB"/>
        <family val="3"/>
        <charset val="128"/>
      </rPr>
      <t>：開業資金についてご記入ください</t>
    </r>
    <rPh sb="1" eb="3">
      <t>キニュウ</t>
    </rPh>
    <rPh sb="3" eb="4">
      <t>レイ</t>
    </rPh>
    <rPh sb="5" eb="7">
      <t>カイギョウ</t>
    </rPh>
    <rPh sb="7" eb="9">
      <t>シキン</t>
    </rPh>
    <rPh sb="14" eb="16">
      <t>キニュウ</t>
    </rPh>
    <phoneticPr fontId="2"/>
  </si>
  <si>
    <t>やまぐち　太郎</t>
    <rPh sb="5" eb="7">
      <t>タロウ</t>
    </rPh>
    <phoneticPr fontId="2"/>
  </si>
  <si>
    <t>車両購入費、リース頭金</t>
    <rPh sb="9" eb="11">
      <t>アタマキン</t>
    </rPh>
    <phoneticPr fontId="2"/>
  </si>
  <si>
    <r>
      <rPr>
        <sz val="11"/>
        <color rgb="FFFF0000"/>
        <rFont val="HGP創英角ｺﾞｼｯｸUB"/>
        <family val="3"/>
        <charset val="128"/>
      </rPr>
      <t>ご記入例</t>
    </r>
    <r>
      <rPr>
        <sz val="11"/>
        <color theme="1"/>
        <rFont val="HGP創英角ｺﾞｼｯｸUB"/>
        <family val="3"/>
        <charset val="128"/>
      </rPr>
      <t>：本シートに年度別（2020年度～2025年度）の計画値を入力すると年間シートに数値が反映されます。</t>
    </r>
    <rPh sb="1" eb="3">
      <t>キニュウ</t>
    </rPh>
    <rPh sb="3" eb="4">
      <t>レイ</t>
    </rPh>
    <rPh sb="5" eb="6">
      <t>ホン</t>
    </rPh>
    <rPh sb="10" eb="12">
      <t>ネンド</t>
    </rPh>
    <rPh sb="12" eb="13">
      <t>ベツ</t>
    </rPh>
    <rPh sb="18" eb="20">
      <t>ネンド</t>
    </rPh>
    <rPh sb="25" eb="27">
      <t>ネンド</t>
    </rPh>
    <rPh sb="29" eb="31">
      <t>ケイカク</t>
    </rPh>
    <rPh sb="31" eb="32">
      <t>チ</t>
    </rPh>
    <rPh sb="33" eb="35">
      <t>ニュウリョク</t>
    </rPh>
    <rPh sb="38" eb="40">
      <t>ネンカン</t>
    </rPh>
    <rPh sb="44" eb="46">
      <t>スウチ</t>
    </rPh>
    <rPh sb="47" eb="49">
      <t>ハンエイ</t>
    </rPh>
    <phoneticPr fontId="2"/>
  </si>
  <si>
    <t>5,000円×22日</t>
    <rPh sb="5" eb="6">
      <t>エン</t>
    </rPh>
    <rPh sb="9" eb="10">
      <t>ヒ</t>
    </rPh>
    <phoneticPr fontId="2"/>
  </si>
  <si>
    <r>
      <rPr>
        <sz val="14"/>
        <color rgb="FFFF0000"/>
        <rFont val="HGP創英角ｺﾞｼｯｸUB"/>
        <family val="3"/>
        <charset val="128"/>
      </rPr>
      <t>ご記入例</t>
    </r>
    <r>
      <rPr>
        <sz val="14"/>
        <color theme="1"/>
        <rFont val="HGP創英角ｺﾞｼｯｸUB"/>
        <family val="3"/>
        <charset val="128"/>
      </rPr>
      <t>：本シートは、月間シートを入力すると数値が自動反映されます。</t>
    </r>
    <rPh sb="1" eb="3">
      <t>キニュウ</t>
    </rPh>
    <rPh sb="3" eb="4">
      <t>レイ</t>
    </rPh>
    <rPh sb="5" eb="6">
      <t>ホン</t>
    </rPh>
    <rPh sb="11" eb="13">
      <t>ゲッカン</t>
    </rPh>
    <rPh sb="17" eb="19">
      <t>ニュウリョク</t>
    </rPh>
    <rPh sb="22" eb="24">
      <t>スウチ</t>
    </rPh>
    <rPh sb="25" eb="27">
      <t>ジドウ</t>
    </rPh>
    <rPh sb="27" eb="29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</si>
</sst>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&quot;食&quot;"/>
    <numFmt numFmtId="178" formatCode="#,##0&quot;円&quot;"/>
  </numFmts>
  <fonts count="14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5"/>
      <name val="ＭＳ Ｐゴシック"/>
      <family val="2"/>
      <charset val="128"/>
    </font>
    <font>
      <sz val="11"/>
      <color theme="5"/>
      <name val="ＭＳ Ｐゴシック"/>
      <family val="3"/>
      <charset val="128"/>
    </font>
    <font>
      <sz val="14"/>
      <color theme="1"/>
      <name val="HGP創英角ｺﾞｼｯｸUB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</font>
    <font>
      <sz val="14"/>
      <color rgb="FFFF0000"/>
      <name val="HGP創英角ｺﾞｼｯｸUB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b/>
      <sz val="11"/>
      <color theme="5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5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38" fontId="0" fillId="0" borderId="6" xfId="1" applyFont="1" applyFill="1" applyBorder="1">
      <alignment vertical="center"/>
    </xf>
    <xf numFmtId="0" fontId="0" fillId="2" borderId="25" xfId="0" applyFill="1" applyBorder="1">
      <alignment vertical="center"/>
    </xf>
    <xf numFmtId="38" fontId="0" fillId="0" borderId="26" xfId="1" applyFont="1" applyBorder="1">
      <alignment vertical="center"/>
    </xf>
    <xf numFmtId="0" fontId="0" fillId="2" borderId="16" xfId="0" applyFill="1" applyBorder="1">
      <alignment vertical="center"/>
    </xf>
    <xf numFmtId="0" fontId="0" fillId="2" borderId="24" xfId="0" applyFill="1" applyBorder="1">
      <alignment vertical="center"/>
    </xf>
    <xf numFmtId="38" fontId="0" fillId="0" borderId="16" xfId="1" applyFont="1" applyBorder="1">
      <alignment vertical="center"/>
    </xf>
    <xf numFmtId="38" fontId="0" fillId="2" borderId="16" xfId="1" applyFont="1" applyFill="1" applyBorder="1">
      <alignment vertical="center"/>
    </xf>
    <xf numFmtId="38" fontId="0" fillId="2" borderId="17" xfId="1" applyFont="1" applyFill="1" applyBorder="1">
      <alignment vertical="center"/>
    </xf>
    <xf numFmtId="38" fontId="0" fillId="0" borderId="17" xfId="1" applyFont="1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0" applyNumberFormat="1" applyBorder="1">
      <alignment vertical="center"/>
    </xf>
    <xf numFmtId="38" fontId="0" fillId="2" borderId="1" xfId="0" applyNumberFormat="1" applyFill="1" applyBorder="1">
      <alignment vertical="center"/>
    </xf>
    <xf numFmtId="177" fontId="0" fillId="0" borderId="1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27" xfId="0" applyNumberFormat="1" applyBorder="1">
      <alignment vertical="center"/>
    </xf>
    <xf numFmtId="177" fontId="0" fillId="0" borderId="35" xfId="0" applyNumberFormat="1" applyBorder="1">
      <alignment vertical="center"/>
    </xf>
    <xf numFmtId="177" fontId="0" fillId="0" borderId="34" xfId="0" applyNumberFormat="1" applyBorder="1">
      <alignment vertical="center"/>
    </xf>
    <xf numFmtId="0" fontId="0" fillId="4" borderId="1" xfId="0" applyFill="1" applyBorder="1">
      <alignment vertical="center"/>
    </xf>
    <xf numFmtId="0" fontId="0" fillId="0" borderId="4" xfId="0" applyBorder="1" applyAlignment="1">
      <alignment horizontal="center" vertical="center"/>
    </xf>
    <xf numFmtId="0" fontId="6" fillId="0" borderId="0" xfId="0" applyFont="1">
      <alignment vertical="center"/>
    </xf>
    <xf numFmtId="38" fontId="0" fillId="0" borderId="50" xfId="1" applyFont="1" applyBorder="1">
      <alignment vertical="center"/>
    </xf>
    <xf numFmtId="38" fontId="0" fillId="0" borderId="49" xfId="1" applyFont="1" applyFill="1" applyBorder="1">
      <alignment vertical="center"/>
    </xf>
    <xf numFmtId="38" fontId="0" fillId="0" borderId="24" xfId="1" applyFont="1" applyFill="1" applyBorder="1">
      <alignment vertical="center"/>
    </xf>
    <xf numFmtId="38" fontId="0" fillId="0" borderId="46" xfId="1" applyFont="1" applyBorder="1">
      <alignment vertical="center"/>
    </xf>
    <xf numFmtId="0" fontId="0" fillId="2" borderId="36" xfId="0" applyFill="1" applyBorder="1">
      <alignment vertical="center"/>
    </xf>
    <xf numFmtId="38" fontId="0" fillId="0" borderId="0" xfId="0" applyNumberFormat="1" applyFill="1" applyBorder="1">
      <alignment vertical="center"/>
    </xf>
    <xf numFmtId="178" fontId="0" fillId="0" borderId="7" xfId="0" applyNumberFormat="1" applyFill="1" applyBorder="1">
      <alignment vertical="center"/>
    </xf>
    <xf numFmtId="178" fontId="0" fillId="0" borderId="58" xfId="0" applyNumberFormat="1" applyFill="1" applyBorder="1">
      <alignment vertical="center"/>
    </xf>
    <xf numFmtId="178" fontId="0" fillId="0" borderId="19" xfId="0" applyNumberFormat="1" applyFill="1" applyBorder="1">
      <alignment vertical="center"/>
    </xf>
    <xf numFmtId="178" fontId="0" fillId="0" borderId="2" xfId="0" applyNumberFormat="1" applyFill="1" applyBorder="1">
      <alignment vertical="center"/>
    </xf>
    <xf numFmtId="176" fontId="0" fillId="0" borderId="1" xfId="2" applyNumberFormat="1" applyFont="1" applyFill="1" applyBorder="1">
      <alignment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0" fillId="0" borderId="77" xfId="0" applyBorder="1">
      <alignment vertical="center"/>
    </xf>
    <xf numFmtId="0" fontId="0" fillId="0" borderId="78" xfId="0" applyBorder="1">
      <alignment vertical="center"/>
    </xf>
    <xf numFmtId="0" fontId="0" fillId="0" borderId="84" xfId="0" applyBorder="1">
      <alignment vertical="center"/>
    </xf>
    <xf numFmtId="0" fontId="0" fillId="0" borderId="85" xfId="0" applyBorder="1">
      <alignment vertical="center"/>
    </xf>
    <xf numFmtId="0" fontId="0" fillId="0" borderId="90" xfId="0" applyBorder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0" fillId="0" borderId="25" xfId="0" applyBorder="1">
      <alignment vertical="center"/>
    </xf>
    <xf numFmtId="0" fontId="0" fillId="0" borderId="88" xfId="0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8" fontId="0" fillId="2" borderId="68" xfId="1" applyFont="1" applyFill="1" applyBorder="1">
      <alignment vertical="center"/>
    </xf>
    <xf numFmtId="38" fontId="0" fillId="2" borderId="69" xfId="1" applyFont="1" applyFill="1" applyBorder="1">
      <alignment vertical="center"/>
    </xf>
    <xf numFmtId="38" fontId="0" fillId="0" borderId="72" xfId="1" applyFont="1" applyBorder="1">
      <alignment vertical="center"/>
    </xf>
    <xf numFmtId="38" fontId="0" fillId="2" borderId="71" xfId="1" applyFont="1" applyFill="1" applyBorder="1">
      <alignment vertical="center"/>
    </xf>
    <xf numFmtId="38" fontId="0" fillId="0" borderId="74" xfId="1" applyFont="1" applyFill="1" applyBorder="1">
      <alignment vertical="center"/>
    </xf>
    <xf numFmtId="38" fontId="0" fillId="2" borderId="77" xfId="1" applyFont="1" applyFill="1" applyBorder="1">
      <alignment vertical="center"/>
    </xf>
    <xf numFmtId="38" fontId="0" fillId="0" borderId="84" xfId="1" applyFont="1" applyFill="1" applyBorder="1">
      <alignment vertical="center"/>
    </xf>
    <xf numFmtId="38" fontId="0" fillId="2" borderId="66" xfId="1" applyFont="1" applyFill="1" applyBorder="1">
      <alignment vertical="center"/>
    </xf>
    <xf numFmtId="38" fontId="0" fillId="2" borderId="67" xfId="1" applyFont="1" applyFill="1" applyBorder="1">
      <alignment vertical="center"/>
    </xf>
    <xf numFmtId="38" fontId="0" fillId="0" borderId="76" xfId="1" applyFont="1" applyBorder="1">
      <alignment vertical="center"/>
    </xf>
    <xf numFmtId="38" fontId="0" fillId="2" borderId="83" xfId="1" applyFont="1" applyFill="1" applyBorder="1">
      <alignment vertical="center"/>
    </xf>
    <xf numFmtId="38" fontId="0" fillId="2" borderId="82" xfId="1" applyFont="1" applyFill="1" applyBorder="1">
      <alignment vertical="center"/>
    </xf>
    <xf numFmtId="38" fontId="0" fillId="0" borderId="76" xfId="1" applyFont="1" applyFill="1" applyBorder="1">
      <alignment vertical="center"/>
    </xf>
    <xf numFmtId="38" fontId="0" fillId="2" borderId="32" xfId="1" applyFont="1" applyFill="1" applyBorder="1">
      <alignment vertical="center"/>
    </xf>
    <xf numFmtId="38" fontId="0" fillId="0" borderId="86" xfId="1" applyFont="1" applyFill="1" applyBorder="1">
      <alignment vertical="center"/>
    </xf>
    <xf numFmtId="38" fontId="0" fillId="0" borderId="68" xfId="1" applyFont="1" applyBorder="1">
      <alignment vertical="center"/>
    </xf>
    <xf numFmtId="38" fontId="0" fillId="0" borderId="64" xfId="1" applyFont="1" applyBorder="1">
      <alignment vertical="center"/>
    </xf>
    <xf numFmtId="38" fontId="0" fillId="0" borderId="69" xfId="1" applyFont="1" applyBorder="1">
      <alignment vertical="center"/>
    </xf>
    <xf numFmtId="38" fontId="0" fillId="0" borderId="65" xfId="1" applyFont="1" applyBorder="1">
      <alignment vertical="center"/>
    </xf>
    <xf numFmtId="38" fontId="0" fillId="0" borderId="75" xfId="1" applyFont="1" applyBorder="1">
      <alignment vertical="center"/>
    </xf>
    <xf numFmtId="38" fontId="0" fillId="0" borderId="77" xfId="1" applyFont="1" applyBorder="1">
      <alignment vertical="center"/>
    </xf>
    <xf numFmtId="38" fontId="0" fillId="0" borderId="78" xfId="1" applyFont="1" applyBorder="1">
      <alignment vertical="center"/>
    </xf>
    <xf numFmtId="38" fontId="0" fillId="0" borderId="74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71" xfId="1" applyFont="1" applyBorder="1">
      <alignment vertical="center"/>
    </xf>
    <xf numFmtId="38" fontId="0" fillId="0" borderId="84" xfId="1" applyFont="1" applyBorder="1">
      <alignment vertical="center"/>
    </xf>
    <xf numFmtId="38" fontId="0" fillId="0" borderId="85" xfId="1" applyFont="1" applyBorder="1">
      <alignment vertical="center"/>
    </xf>
    <xf numFmtId="38" fontId="0" fillId="0" borderId="90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8" fontId="0" fillId="0" borderId="92" xfId="1" applyFont="1" applyBorder="1" applyAlignment="1">
      <alignment horizontal="center" vertical="center"/>
    </xf>
    <xf numFmtId="38" fontId="0" fillId="0" borderId="89" xfId="1" applyFont="1" applyBorder="1" applyAlignment="1">
      <alignment horizontal="center" vertical="center"/>
    </xf>
    <xf numFmtId="38" fontId="0" fillId="0" borderId="93" xfId="1" applyFont="1" applyBorder="1" applyAlignment="1">
      <alignment horizontal="center" vertical="center"/>
    </xf>
    <xf numFmtId="38" fontId="0" fillId="0" borderId="43" xfId="1" applyFont="1" applyBorder="1" applyAlignment="1">
      <alignment horizontal="center" vertical="center"/>
    </xf>
    <xf numFmtId="38" fontId="0" fillId="0" borderId="44" xfId="1" applyFont="1" applyBorder="1" applyAlignment="1">
      <alignment horizontal="center" vertical="center"/>
    </xf>
    <xf numFmtId="38" fontId="0" fillId="0" borderId="91" xfId="1" applyFont="1" applyBorder="1" applyAlignment="1">
      <alignment horizontal="center" vertical="center"/>
    </xf>
    <xf numFmtId="38" fontId="0" fillId="0" borderId="25" xfId="1" applyFont="1" applyBorder="1" applyAlignment="1">
      <alignment horizontal="center" vertical="center"/>
    </xf>
    <xf numFmtId="38" fontId="0" fillId="0" borderId="33" xfId="1" applyFont="1" applyBorder="1" applyAlignment="1">
      <alignment horizontal="center" vertical="center"/>
    </xf>
    <xf numFmtId="38" fontId="0" fillId="0" borderId="94" xfId="1" applyFont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0" fillId="0" borderId="80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8" fontId="0" fillId="0" borderId="81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76" fontId="0" fillId="0" borderId="5" xfId="2" applyNumberFormat="1" applyFont="1" applyBorder="1" applyAlignment="1">
      <alignment horizontal="center" vertical="center"/>
    </xf>
    <xf numFmtId="176" fontId="0" fillId="0" borderId="6" xfId="2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38" fontId="0" fillId="0" borderId="42" xfId="1" applyFont="1" applyBorder="1" applyAlignment="1">
      <alignment horizontal="right" vertical="center"/>
    </xf>
    <xf numFmtId="38" fontId="0" fillId="0" borderId="43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0" fillId="2" borderId="18" xfId="0" applyFill="1" applyBorder="1" applyAlignment="1">
      <alignment horizontal="left" vertical="center"/>
    </xf>
    <xf numFmtId="0" fontId="0" fillId="2" borderId="19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0" fillId="4" borderId="58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33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12" fillId="3" borderId="0" xfId="0" applyFont="1" applyFill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1F670-5F57-4FED-91DD-081A862B14EC}">
  <sheetPr>
    <tabColor theme="4" tint="0.79998168889431442"/>
  </sheetPr>
  <dimension ref="A1:I24"/>
  <sheetViews>
    <sheetView showGridLines="0" tabSelected="1" view="pageBreakPreview" zoomScale="96" zoomScaleNormal="100" zoomScaleSheetLayoutView="96" workbookViewId="0">
      <selection activeCell="D4" sqref="D4"/>
    </sheetView>
  </sheetViews>
  <sheetFormatPr defaultRowHeight="12.75"/>
  <cols>
    <col min="1" max="1" width="11.625" customWidth="1"/>
    <col min="2" max="2" width="31.125" customWidth="1"/>
    <col min="3" max="3" width="12.5" customWidth="1"/>
    <col min="4" max="4" width="11.625" customWidth="1"/>
    <col min="5" max="5" width="31.125" customWidth="1"/>
    <col min="6" max="6" width="12.5" customWidth="1"/>
  </cols>
  <sheetData>
    <row r="1" spans="1:9" ht="12.75" customHeight="1">
      <c r="A1" s="105" t="s">
        <v>0</v>
      </c>
      <c r="B1" s="105"/>
      <c r="C1" s="105"/>
      <c r="D1" s="105"/>
      <c r="E1" s="105"/>
      <c r="F1" s="105"/>
      <c r="G1" s="58"/>
      <c r="H1" s="58"/>
      <c r="I1" s="58"/>
    </row>
    <row r="2" spans="1:9" ht="12.75" customHeight="1">
      <c r="A2" s="105"/>
      <c r="B2" s="105"/>
      <c r="C2" s="105"/>
      <c r="D2" s="105"/>
      <c r="E2" s="105"/>
      <c r="F2" s="105"/>
      <c r="G2" s="58"/>
      <c r="H2" s="58"/>
      <c r="I2" s="58"/>
    </row>
    <row r="3" spans="1:9" ht="13.15" thickBot="1"/>
    <row r="4" spans="1:9" ht="24.4" customHeight="1" thickBot="1">
      <c r="A4" t="s">
        <v>1</v>
      </c>
      <c r="B4" s="40"/>
      <c r="C4" s="39"/>
      <c r="D4" s="39"/>
    </row>
    <row r="5" spans="1:9" ht="11.25" customHeight="1">
      <c r="B5" s="39"/>
      <c r="C5" s="39"/>
      <c r="D5" s="39"/>
    </row>
    <row r="6" spans="1:9" ht="14.85" customHeight="1" thickBot="1">
      <c r="A6" s="54" t="s">
        <v>2</v>
      </c>
      <c r="B6" s="39"/>
      <c r="C6" s="39"/>
      <c r="D6" s="39"/>
      <c r="F6" s="14" t="s">
        <v>3</v>
      </c>
    </row>
    <row r="7" spans="1:9" ht="17.850000000000001" customHeight="1" thickBot="1">
      <c r="A7" s="111" t="s">
        <v>4</v>
      </c>
      <c r="B7" s="112"/>
      <c r="C7" s="113"/>
      <c r="D7" s="114" t="s">
        <v>5</v>
      </c>
      <c r="E7" s="112"/>
      <c r="F7" s="115"/>
    </row>
    <row r="8" spans="1:9" ht="17.850000000000001" customHeight="1">
      <c r="A8" s="106" t="s">
        <v>6</v>
      </c>
      <c r="B8" s="74" t="s">
        <v>7</v>
      </c>
      <c r="C8" s="59"/>
      <c r="D8" s="116" t="s">
        <v>8</v>
      </c>
      <c r="E8" s="75" t="s">
        <v>9</v>
      </c>
      <c r="F8" s="66"/>
    </row>
    <row r="9" spans="1:9" ht="17.850000000000001" customHeight="1">
      <c r="A9" s="107"/>
      <c r="B9" s="76" t="s">
        <v>10</v>
      </c>
      <c r="C9" s="60"/>
      <c r="D9" s="103"/>
      <c r="E9" s="77" t="s">
        <v>11</v>
      </c>
      <c r="F9" s="67"/>
    </row>
    <row r="10" spans="1:9" ht="17.850000000000001" customHeight="1">
      <c r="A10" s="107"/>
      <c r="B10" s="76" t="s">
        <v>12</v>
      </c>
      <c r="C10" s="60"/>
      <c r="D10" s="103"/>
      <c r="E10" s="77" t="s">
        <v>13</v>
      </c>
      <c r="F10" s="67"/>
    </row>
    <row r="11" spans="1:9" ht="17.850000000000001" customHeight="1">
      <c r="A11" s="107"/>
      <c r="B11" s="76" t="s">
        <v>14</v>
      </c>
      <c r="C11" s="60"/>
      <c r="D11" s="103"/>
      <c r="E11" s="77" t="s">
        <v>15</v>
      </c>
      <c r="F11" s="67"/>
    </row>
    <row r="12" spans="1:9" ht="17.850000000000001" customHeight="1">
      <c r="A12" s="107"/>
      <c r="B12" s="76" t="s">
        <v>16</v>
      </c>
      <c r="C12" s="60"/>
      <c r="D12" s="103"/>
      <c r="E12" s="77" t="s">
        <v>17</v>
      </c>
      <c r="F12" s="67"/>
    </row>
    <row r="13" spans="1:9" ht="17.850000000000001" customHeight="1">
      <c r="A13" s="107"/>
      <c r="B13" s="76" t="s">
        <v>18</v>
      </c>
      <c r="C13" s="60"/>
      <c r="D13" s="103"/>
      <c r="E13" s="78" t="s">
        <v>19</v>
      </c>
      <c r="F13" s="68">
        <f>SUM(F8:F12)</f>
        <v>0</v>
      </c>
    </row>
    <row r="14" spans="1:9" ht="17.850000000000001" customHeight="1">
      <c r="A14" s="108"/>
      <c r="B14" s="61" t="s">
        <v>19</v>
      </c>
      <c r="C14" s="61">
        <f>SUM(C8:C13)</f>
        <v>0</v>
      </c>
      <c r="D14" s="102" t="s">
        <v>20</v>
      </c>
      <c r="E14" s="79" t="s">
        <v>21</v>
      </c>
      <c r="F14" s="69"/>
    </row>
    <row r="15" spans="1:9" ht="17.850000000000001" customHeight="1">
      <c r="A15" s="109" t="s">
        <v>22</v>
      </c>
      <c r="B15" s="80" t="s">
        <v>23</v>
      </c>
      <c r="C15" s="62"/>
      <c r="D15" s="103"/>
      <c r="E15" s="77" t="s">
        <v>24</v>
      </c>
      <c r="F15" s="70"/>
    </row>
    <row r="16" spans="1:9" ht="17.850000000000001" customHeight="1">
      <c r="A16" s="107"/>
      <c r="B16" s="76" t="s">
        <v>25</v>
      </c>
      <c r="C16" s="60"/>
      <c r="D16" s="103"/>
      <c r="E16" s="77" t="s">
        <v>17</v>
      </c>
      <c r="F16" s="67"/>
    </row>
    <row r="17" spans="1:6" ht="17.850000000000001" customHeight="1">
      <c r="A17" s="108"/>
      <c r="B17" s="81" t="s">
        <v>19</v>
      </c>
      <c r="C17" s="63">
        <f>SUM(C15:C16)</f>
        <v>0</v>
      </c>
      <c r="D17" s="117"/>
      <c r="E17" s="78" t="s">
        <v>19</v>
      </c>
      <c r="F17" s="71">
        <f>SUM(F14:F16)</f>
        <v>0</v>
      </c>
    </row>
    <row r="18" spans="1:6" ht="17.850000000000001" customHeight="1">
      <c r="A18" s="109" t="s">
        <v>26</v>
      </c>
      <c r="B18" s="79" t="s">
        <v>27</v>
      </c>
      <c r="C18" s="64"/>
      <c r="D18" s="102" t="s">
        <v>28</v>
      </c>
      <c r="E18" s="82" t="s">
        <v>29</v>
      </c>
      <c r="F18" s="72"/>
    </row>
    <row r="19" spans="1:6" ht="17.850000000000001" customHeight="1">
      <c r="A19" s="107"/>
      <c r="B19" s="83" t="s">
        <v>30</v>
      </c>
      <c r="C19" s="62"/>
      <c r="D19" s="103"/>
      <c r="E19" s="77" t="s">
        <v>31</v>
      </c>
      <c r="F19" s="70"/>
    </row>
    <row r="20" spans="1:6" ht="17.850000000000001" customHeight="1">
      <c r="A20" s="107"/>
      <c r="B20" s="76" t="s">
        <v>26</v>
      </c>
      <c r="C20" s="60"/>
      <c r="D20" s="103"/>
      <c r="E20" s="77" t="s">
        <v>17</v>
      </c>
      <c r="F20" s="67"/>
    </row>
    <row r="21" spans="1:6" ht="17.850000000000001" customHeight="1" thickBot="1">
      <c r="A21" s="110"/>
      <c r="B21" s="84" t="s">
        <v>19</v>
      </c>
      <c r="C21" s="65">
        <f>SUM(C18:C20)</f>
        <v>0</v>
      </c>
      <c r="D21" s="104"/>
      <c r="E21" s="85" t="s">
        <v>19</v>
      </c>
      <c r="F21" s="73">
        <f>SUM(F19:F20)</f>
        <v>0</v>
      </c>
    </row>
    <row r="22" spans="1:6" ht="17.850000000000001" customHeight="1" thickTop="1" thickBot="1">
      <c r="A22" s="57" t="s">
        <v>32</v>
      </c>
      <c r="B22" s="96">
        <f>SUM(C14,C17,C21)</f>
        <v>0</v>
      </c>
      <c r="C22" s="97"/>
      <c r="D22" s="86" t="s">
        <v>33</v>
      </c>
      <c r="E22" s="96">
        <f>SUM(F13,F17,F21)</f>
        <v>0</v>
      </c>
      <c r="F22" s="101"/>
    </row>
    <row r="23" spans="1:6" ht="17.850000000000001" customHeight="1" thickTop="1" thickBot="1">
      <c r="A23" s="94" t="s">
        <v>34</v>
      </c>
      <c r="B23" s="98">
        <f>E22-B22</f>
        <v>0</v>
      </c>
      <c r="C23" s="99"/>
      <c r="D23" s="99"/>
      <c r="E23" s="99"/>
      <c r="F23" s="100"/>
    </row>
    <row r="24" spans="1:6">
      <c r="E24" s="55" t="s">
        <v>35</v>
      </c>
    </row>
  </sheetData>
  <mergeCells count="12">
    <mergeCell ref="B22:C22"/>
    <mergeCell ref="B23:F23"/>
    <mergeCell ref="E22:F22"/>
    <mergeCell ref="D18:D21"/>
    <mergeCell ref="A1:F2"/>
    <mergeCell ref="A8:A14"/>
    <mergeCell ref="A15:A17"/>
    <mergeCell ref="A18:A21"/>
    <mergeCell ref="A7:C7"/>
    <mergeCell ref="D7:F7"/>
    <mergeCell ref="D8:D13"/>
    <mergeCell ref="D14:D17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DC78E-B7DB-4D9E-967F-3C2C024166AC}">
  <sheetPr>
    <tabColor rgb="FFFFFF00"/>
  </sheetPr>
  <dimension ref="A1:AU29"/>
  <sheetViews>
    <sheetView showGridLines="0" view="pageBreakPreview" zoomScale="110" zoomScaleNormal="100" zoomScaleSheetLayoutView="110" workbookViewId="0">
      <selection activeCell="H4" sqref="H4"/>
    </sheetView>
  </sheetViews>
  <sheetFormatPr defaultColWidth="11.875" defaultRowHeight="12.75"/>
  <sheetData>
    <row r="1" spans="1:47" ht="12.75" customHeight="1">
      <c r="A1" s="138" t="s">
        <v>36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</row>
    <row r="2" spans="1:47" ht="12.75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</row>
    <row r="3" spans="1:47" s="38" customFormat="1" ht="12.75" customHeight="1" thickBo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</row>
    <row r="4" spans="1:47" ht="24.4" customHeight="1" thickBot="1">
      <c r="A4" t="s">
        <v>1</v>
      </c>
      <c r="B4" s="181">
        <f>投資計画シート!B4</f>
        <v>0</v>
      </c>
      <c r="C4" s="182"/>
      <c r="D4" s="183"/>
      <c r="E4" s="38"/>
    </row>
    <row r="5" spans="1:47" ht="13.15" thickBot="1">
      <c r="A5" t="s">
        <v>37</v>
      </c>
      <c r="B5" s="25" t="s">
        <v>38</v>
      </c>
      <c r="G5" s="14" t="s">
        <v>3</v>
      </c>
      <c r="I5" t="s">
        <v>37</v>
      </c>
      <c r="J5" s="25" t="s">
        <v>38</v>
      </c>
      <c r="O5" s="14" t="s">
        <v>3</v>
      </c>
      <c r="Q5" t="s">
        <v>37</v>
      </c>
      <c r="R5" s="25" t="s">
        <v>38</v>
      </c>
      <c r="W5" s="14" t="s">
        <v>3</v>
      </c>
      <c r="Y5" t="s">
        <v>37</v>
      </c>
      <c r="Z5" s="25" t="s">
        <v>38</v>
      </c>
      <c r="AE5" s="14" t="s">
        <v>3</v>
      </c>
      <c r="AG5" t="s">
        <v>37</v>
      </c>
      <c r="AH5" s="25" t="s">
        <v>38</v>
      </c>
      <c r="AM5" s="14" t="s">
        <v>3</v>
      </c>
      <c r="AO5" t="s">
        <v>37</v>
      </c>
      <c r="AP5" s="25" t="s">
        <v>38</v>
      </c>
      <c r="AU5" s="14" t="s">
        <v>3</v>
      </c>
    </row>
    <row r="6" spans="1:47" ht="13.15" thickBot="1">
      <c r="A6" s="135" t="s">
        <v>39</v>
      </c>
      <c r="B6" s="136"/>
      <c r="C6" s="137"/>
      <c r="D6" s="147" t="s">
        <v>40</v>
      </c>
      <c r="E6" s="147"/>
      <c r="F6" s="147"/>
      <c r="G6" s="148"/>
      <c r="I6" s="135" t="s">
        <v>39</v>
      </c>
      <c r="J6" s="136"/>
      <c r="K6" s="137"/>
      <c r="L6" s="147" t="s">
        <v>41</v>
      </c>
      <c r="M6" s="147"/>
      <c r="N6" s="147"/>
      <c r="O6" s="148"/>
      <c r="Q6" s="135" t="s">
        <v>39</v>
      </c>
      <c r="R6" s="136"/>
      <c r="S6" s="137"/>
      <c r="T6" s="147" t="s">
        <v>42</v>
      </c>
      <c r="U6" s="147"/>
      <c r="V6" s="147"/>
      <c r="W6" s="148"/>
      <c r="Y6" s="135" t="s">
        <v>39</v>
      </c>
      <c r="Z6" s="136"/>
      <c r="AA6" s="137"/>
      <c r="AB6" s="147" t="s">
        <v>43</v>
      </c>
      <c r="AC6" s="147"/>
      <c r="AD6" s="147"/>
      <c r="AE6" s="148"/>
      <c r="AG6" s="135" t="s">
        <v>39</v>
      </c>
      <c r="AH6" s="136"/>
      <c r="AI6" s="137"/>
      <c r="AJ6" s="147" t="s">
        <v>44</v>
      </c>
      <c r="AK6" s="147"/>
      <c r="AL6" s="147"/>
      <c r="AM6" s="148"/>
      <c r="AO6" s="135" t="s">
        <v>39</v>
      </c>
      <c r="AP6" s="136"/>
      <c r="AQ6" s="137"/>
      <c r="AR6" s="147" t="s">
        <v>45</v>
      </c>
      <c r="AS6" s="147"/>
      <c r="AT6" s="147"/>
      <c r="AU6" s="148"/>
    </row>
    <row r="7" spans="1:47" ht="13.15" thickBot="1">
      <c r="A7" s="135" t="s">
        <v>46</v>
      </c>
      <c r="B7" s="136"/>
      <c r="C7" s="137"/>
      <c r="D7" s="4" t="s">
        <v>47</v>
      </c>
      <c r="E7" s="88" t="s">
        <v>48</v>
      </c>
      <c r="F7" s="88" t="s">
        <v>49</v>
      </c>
      <c r="G7" s="89" t="s">
        <v>50</v>
      </c>
      <c r="I7" s="135" t="s">
        <v>46</v>
      </c>
      <c r="J7" s="136"/>
      <c r="K7" s="137"/>
      <c r="L7" s="4" t="s">
        <v>47</v>
      </c>
      <c r="M7" s="88" t="s">
        <v>48</v>
      </c>
      <c r="N7" s="88" t="s">
        <v>49</v>
      </c>
      <c r="O7" s="89" t="s">
        <v>50</v>
      </c>
      <c r="Q7" s="135" t="s">
        <v>46</v>
      </c>
      <c r="R7" s="136"/>
      <c r="S7" s="137"/>
      <c r="T7" s="4" t="s">
        <v>47</v>
      </c>
      <c r="U7" s="88" t="s">
        <v>48</v>
      </c>
      <c r="V7" s="88" t="s">
        <v>49</v>
      </c>
      <c r="W7" s="89" t="s">
        <v>50</v>
      </c>
      <c r="Y7" s="135" t="s">
        <v>46</v>
      </c>
      <c r="Z7" s="136"/>
      <c r="AA7" s="137"/>
      <c r="AB7" s="4" t="s">
        <v>47</v>
      </c>
      <c r="AC7" s="88" t="s">
        <v>48</v>
      </c>
      <c r="AD7" s="88" t="s">
        <v>49</v>
      </c>
      <c r="AE7" s="89" t="s">
        <v>50</v>
      </c>
      <c r="AG7" s="135" t="s">
        <v>46</v>
      </c>
      <c r="AH7" s="136"/>
      <c r="AI7" s="137"/>
      <c r="AJ7" s="4" t="s">
        <v>47</v>
      </c>
      <c r="AK7" s="88" t="s">
        <v>48</v>
      </c>
      <c r="AL7" s="88" t="s">
        <v>49</v>
      </c>
      <c r="AM7" s="89" t="s">
        <v>50</v>
      </c>
      <c r="AO7" s="135" t="s">
        <v>46</v>
      </c>
      <c r="AP7" s="136"/>
      <c r="AQ7" s="137"/>
      <c r="AR7" s="4" t="s">
        <v>47</v>
      </c>
      <c r="AS7" s="88" t="s">
        <v>48</v>
      </c>
      <c r="AT7" s="88" t="s">
        <v>49</v>
      </c>
      <c r="AU7" s="89" t="s">
        <v>50</v>
      </c>
    </row>
    <row r="8" spans="1:47">
      <c r="A8" s="149" t="s">
        <v>51</v>
      </c>
      <c r="B8" s="150"/>
      <c r="C8" s="151"/>
      <c r="D8" s="8"/>
      <c r="E8" s="2"/>
      <c r="F8" s="2"/>
      <c r="G8" s="5">
        <f>D8*E8*F8</f>
        <v>0</v>
      </c>
      <c r="I8" s="149" t="s">
        <v>51</v>
      </c>
      <c r="J8" s="150"/>
      <c r="K8" s="151"/>
      <c r="L8" s="8"/>
      <c r="M8" s="2"/>
      <c r="N8" s="2"/>
      <c r="O8" s="5">
        <f>L8*M8*N8</f>
        <v>0</v>
      </c>
      <c r="Q8" s="149" t="s">
        <v>51</v>
      </c>
      <c r="R8" s="150"/>
      <c r="S8" s="151"/>
      <c r="T8" s="8"/>
      <c r="U8" s="2"/>
      <c r="V8" s="2"/>
      <c r="W8" s="5">
        <f>T8*U8*V8</f>
        <v>0</v>
      </c>
      <c r="Y8" s="149" t="s">
        <v>51</v>
      </c>
      <c r="Z8" s="150"/>
      <c r="AA8" s="151"/>
      <c r="AB8" s="8"/>
      <c r="AC8" s="2"/>
      <c r="AD8" s="2"/>
      <c r="AE8" s="5">
        <f>AB8*AC8*AD8</f>
        <v>0</v>
      </c>
      <c r="AG8" s="149" t="s">
        <v>51</v>
      </c>
      <c r="AH8" s="150"/>
      <c r="AI8" s="151"/>
      <c r="AJ8" s="8"/>
      <c r="AK8" s="2"/>
      <c r="AL8" s="2"/>
      <c r="AM8" s="5">
        <f>AJ8*AK8*AL8</f>
        <v>0</v>
      </c>
      <c r="AO8" s="149" t="s">
        <v>51</v>
      </c>
      <c r="AP8" s="150"/>
      <c r="AQ8" s="151"/>
      <c r="AR8" s="8"/>
      <c r="AS8" s="2"/>
      <c r="AT8" s="2"/>
      <c r="AU8" s="5">
        <f>AR8*AS8*AT8</f>
        <v>0</v>
      </c>
    </row>
    <row r="9" spans="1:47" ht="13.15" thickBot="1">
      <c r="A9" s="171" t="s">
        <v>52</v>
      </c>
      <c r="B9" s="172"/>
      <c r="C9" s="146"/>
      <c r="D9" s="9"/>
      <c r="E9" s="6"/>
      <c r="F9" s="6"/>
      <c r="G9" s="7">
        <f>D9*E9*F9</f>
        <v>0</v>
      </c>
      <c r="I9" s="152" t="s">
        <v>52</v>
      </c>
      <c r="J9" s="153"/>
      <c r="K9" s="154"/>
      <c r="L9" s="9"/>
      <c r="M9" s="6"/>
      <c r="N9" s="6"/>
      <c r="O9" s="7">
        <f>L9*M9*N9</f>
        <v>0</v>
      </c>
      <c r="Q9" s="152" t="s">
        <v>52</v>
      </c>
      <c r="R9" s="153"/>
      <c r="S9" s="154"/>
      <c r="T9" s="30"/>
      <c r="U9" s="6"/>
      <c r="V9" s="6"/>
      <c r="W9" s="7">
        <f>T9*U9*V9</f>
        <v>0</v>
      </c>
      <c r="Y9" s="171" t="s">
        <v>52</v>
      </c>
      <c r="Z9" s="172"/>
      <c r="AA9" s="146"/>
      <c r="AB9" s="30"/>
      <c r="AC9" s="6"/>
      <c r="AD9" s="6"/>
      <c r="AE9" s="7">
        <f>AB9*AC9*AD9</f>
        <v>0</v>
      </c>
      <c r="AG9" s="171" t="s">
        <v>52</v>
      </c>
      <c r="AH9" s="172"/>
      <c r="AI9" s="146"/>
      <c r="AJ9" s="9"/>
      <c r="AK9" s="6"/>
      <c r="AL9" s="6"/>
      <c r="AM9" s="7">
        <f>AJ9*AK9*AL9</f>
        <v>0</v>
      </c>
      <c r="AO9" s="152" t="s">
        <v>52</v>
      </c>
      <c r="AP9" s="153"/>
      <c r="AQ9" s="154"/>
      <c r="AR9" s="9"/>
      <c r="AS9" s="6"/>
      <c r="AT9" s="6"/>
      <c r="AU9" s="7">
        <f>AR9*AS9*AT9</f>
        <v>0</v>
      </c>
    </row>
    <row r="10" spans="1:47" ht="13.5" thickTop="1" thickBot="1">
      <c r="A10" s="173" t="s">
        <v>53</v>
      </c>
      <c r="B10" s="174"/>
      <c r="C10" s="175"/>
      <c r="D10" s="164">
        <f>SUM(G8:G9)</f>
        <v>0</v>
      </c>
      <c r="E10" s="165"/>
      <c r="F10" s="165"/>
      <c r="G10" s="166"/>
      <c r="I10" s="161" t="s">
        <v>53</v>
      </c>
      <c r="J10" s="162"/>
      <c r="K10" s="163"/>
      <c r="L10" s="164">
        <f>SUM(O8:O9)</f>
        <v>0</v>
      </c>
      <c r="M10" s="165"/>
      <c r="N10" s="165"/>
      <c r="O10" s="166"/>
      <c r="Q10" s="161" t="s">
        <v>53</v>
      </c>
      <c r="R10" s="162"/>
      <c r="S10" s="163"/>
      <c r="T10" s="164">
        <f>SUM(W8:W9)</f>
        <v>0</v>
      </c>
      <c r="U10" s="165"/>
      <c r="V10" s="165"/>
      <c r="W10" s="166"/>
      <c r="Y10" s="173" t="s">
        <v>53</v>
      </c>
      <c r="Z10" s="174"/>
      <c r="AA10" s="175"/>
      <c r="AB10" s="164">
        <f>SUM(AE8:AE9)</f>
        <v>0</v>
      </c>
      <c r="AC10" s="165"/>
      <c r="AD10" s="165"/>
      <c r="AE10" s="166"/>
      <c r="AG10" s="173" t="s">
        <v>53</v>
      </c>
      <c r="AH10" s="174"/>
      <c r="AI10" s="175"/>
      <c r="AJ10" s="164">
        <f>SUM(AM8:AM9)</f>
        <v>0</v>
      </c>
      <c r="AK10" s="165"/>
      <c r="AL10" s="165"/>
      <c r="AM10" s="166"/>
      <c r="AO10" s="161" t="s">
        <v>53</v>
      </c>
      <c r="AP10" s="162"/>
      <c r="AQ10" s="163"/>
      <c r="AR10" s="164">
        <f>SUM(AU8:AU9)</f>
        <v>0</v>
      </c>
      <c r="AS10" s="165"/>
      <c r="AT10" s="165"/>
      <c r="AU10" s="166"/>
    </row>
    <row r="12" spans="1:47" ht="13.15" thickBot="1">
      <c r="A12" s="3" t="s">
        <v>54</v>
      </c>
      <c r="B12" s="3"/>
      <c r="C12" s="3"/>
      <c r="D12" s="1"/>
      <c r="I12" s="3" t="s">
        <v>54</v>
      </c>
      <c r="J12" s="3"/>
      <c r="K12" s="3"/>
      <c r="L12" s="1"/>
      <c r="Q12" s="3" t="s">
        <v>54</v>
      </c>
      <c r="R12" s="3"/>
      <c r="S12" s="3"/>
      <c r="T12" s="1"/>
      <c r="Y12" s="3" t="s">
        <v>54</v>
      </c>
      <c r="Z12" s="3"/>
      <c r="AA12" s="3"/>
      <c r="AB12" s="1"/>
      <c r="AG12" s="3" t="s">
        <v>54</v>
      </c>
      <c r="AH12" s="3"/>
      <c r="AI12" s="3"/>
      <c r="AJ12" s="1"/>
      <c r="AO12" s="3" t="s">
        <v>54</v>
      </c>
      <c r="AP12" s="3"/>
      <c r="AQ12" s="3"/>
      <c r="AR12" s="1"/>
    </row>
    <row r="13" spans="1:47" ht="13.15" thickBot="1">
      <c r="A13" s="155" t="s">
        <v>46</v>
      </c>
      <c r="B13" s="156"/>
      <c r="C13" s="157"/>
      <c r="D13" s="4" t="s">
        <v>55</v>
      </c>
      <c r="E13" s="158" t="s">
        <v>56</v>
      </c>
      <c r="F13" s="158"/>
      <c r="G13" s="159"/>
      <c r="I13" s="155" t="s">
        <v>46</v>
      </c>
      <c r="J13" s="156"/>
      <c r="K13" s="157"/>
      <c r="L13" s="4" t="s">
        <v>55</v>
      </c>
      <c r="M13" s="158" t="s">
        <v>56</v>
      </c>
      <c r="N13" s="158"/>
      <c r="O13" s="159"/>
      <c r="Q13" s="155" t="s">
        <v>46</v>
      </c>
      <c r="R13" s="156"/>
      <c r="S13" s="157"/>
      <c r="T13" s="4" t="s">
        <v>55</v>
      </c>
      <c r="U13" s="158" t="s">
        <v>56</v>
      </c>
      <c r="V13" s="158"/>
      <c r="W13" s="159"/>
      <c r="Y13" s="155" t="s">
        <v>46</v>
      </c>
      <c r="Z13" s="156"/>
      <c r="AA13" s="157"/>
      <c r="AB13" s="4" t="s">
        <v>55</v>
      </c>
      <c r="AC13" s="158" t="s">
        <v>56</v>
      </c>
      <c r="AD13" s="158"/>
      <c r="AE13" s="159"/>
      <c r="AG13" s="155" t="s">
        <v>46</v>
      </c>
      <c r="AH13" s="156"/>
      <c r="AI13" s="157"/>
      <c r="AJ13" s="4" t="s">
        <v>55</v>
      </c>
      <c r="AK13" s="158" t="s">
        <v>56</v>
      </c>
      <c r="AL13" s="158"/>
      <c r="AM13" s="159"/>
      <c r="AO13" s="155" t="s">
        <v>46</v>
      </c>
      <c r="AP13" s="156"/>
      <c r="AQ13" s="157"/>
      <c r="AR13" s="4" t="s">
        <v>55</v>
      </c>
      <c r="AS13" s="158" t="s">
        <v>56</v>
      </c>
      <c r="AT13" s="158"/>
      <c r="AU13" s="159"/>
    </row>
    <row r="14" spans="1:47">
      <c r="A14" s="24" t="s">
        <v>57</v>
      </c>
      <c r="B14" s="87" t="s">
        <v>58</v>
      </c>
      <c r="C14" s="90"/>
      <c r="D14" s="10">
        <f>D10</f>
        <v>0</v>
      </c>
      <c r="E14" s="119"/>
      <c r="F14" s="119"/>
      <c r="G14" s="160"/>
      <c r="I14" s="24" t="s">
        <v>57</v>
      </c>
      <c r="J14" s="87" t="s">
        <v>58</v>
      </c>
      <c r="K14" s="90"/>
      <c r="L14" s="10">
        <f>L10</f>
        <v>0</v>
      </c>
      <c r="M14" s="119"/>
      <c r="N14" s="119"/>
      <c r="O14" s="160"/>
      <c r="Q14" s="24" t="s">
        <v>57</v>
      </c>
      <c r="R14" s="87" t="s">
        <v>58</v>
      </c>
      <c r="S14" s="90"/>
      <c r="T14" s="10">
        <f>T10</f>
        <v>0</v>
      </c>
      <c r="U14" s="119"/>
      <c r="V14" s="119"/>
      <c r="W14" s="160"/>
      <c r="Y14" s="24" t="s">
        <v>57</v>
      </c>
      <c r="Z14" s="87" t="s">
        <v>58</v>
      </c>
      <c r="AA14" s="90"/>
      <c r="AB14" s="10">
        <f>AB10</f>
        <v>0</v>
      </c>
      <c r="AC14" s="119"/>
      <c r="AD14" s="119"/>
      <c r="AE14" s="160"/>
      <c r="AG14" s="24" t="s">
        <v>57</v>
      </c>
      <c r="AH14" s="87" t="s">
        <v>58</v>
      </c>
      <c r="AI14" s="90"/>
      <c r="AJ14" s="10">
        <f>AJ10</f>
        <v>0</v>
      </c>
      <c r="AK14" s="119"/>
      <c r="AL14" s="119"/>
      <c r="AM14" s="160"/>
      <c r="AO14" s="24" t="s">
        <v>57</v>
      </c>
      <c r="AP14" s="87" t="s">
        <v>58</v>
      </c>
      <c r="AQ14" s="90"/>
      <c r="AR14" s="10">
        <f>AR10</f>
        <v>0</v>
      </c>
      <c r="AS14" s="119"/>
      <c r="AT14" s="119"/>
      <c r="AU14" s="160"/>
    </row>
    <row r="15" spans="1:47">
      <c r="A15" s="123" t="s">
        <v>59</v>
      </c>
      <c r="B15" s="87" t="s">
        <v>60</v>
      </c>
      <c r="C15" s="90" t="s">
        <v>61</v>
      </c>
      <c r="D15" s="11"/>
      <c r="E15" s="87" t="s">
        <v>62</v>
      </c>
      <c r="F15" s="126" t="e">
        <f>D15/D14</f>
        <v>#DIV/0!</v>
      </c>
      <c r="G15" s="127"/>
      <c r="I15" s="123" t="s">
        <v>59</v>
      </c>
      <c r="J15" s="87" t="s">
        <v>60</v>
      </c>
      <c r="K15" s="90" t="s">
        <v>61</v>
      </c>
      <c r="L15" s="11"/>
      <c r="M15" s="87" t="s">
        <v>62</v>
      </c>
      <c r="N15" s="126" t="e">
        <f>L15/L14</f>
        <v>#DIV/0!</v>
      </c>
      <c r="O15" s="127"/>
      <c r="Q15" s="123" t="s">
        <v>59</v>
      </c>
      <c r="R15" s="87" t="s">
        <v>60</v>
      </c>
      <c r="S15" s="90" t="s">
        <v>61</v>
      </c>
      <c r="T15" s="11"/>
      <c r="U15" s="87" t="s">
        <v>62</v>
      </c>
      <c r="V15" s="126" t="e">
        <f>T15/T14</f>
        <v>#DIV/0!</v>
      </c>
      <c r="W15" s="127"/>
      <c r="Y15" s="123" t="s">
        <v>59</v>
      </c>
      <c r="Z15" s="87" t="s">
        <v>60</v>
      </c>
      <c r="AA15" s="90" t="s">
        <v>61</v>
      </c>
      <c r="AB15" s="11"/>
      <c r="AC15" s="87" t="s">
        <v>62</v>
      </c>
      <c r="AD15" s="126" t="e">
        <f>AB15/AB14</f>
        <v>#DIV/0!</v>
      </c>
      <c r="AE15" s="127"/>
      <c r="AG15" s="123" t="s">
        <v>59</v>
      </c>
      <c r="AH15" s="87" t="s">
        <v>60</v>
      </c>
      <c r="AI15" s="90" t="s">
        <v>61</v>
      </c>
      <c r="AJ15" s="11"/>
      <c r="AK15" s="87" t="s">
        <v>62</v>
      </c>
      <c r="AL15" s="126" t="e">
        <f>AJ15/AJ14</f>
        <v>#DIV/0!</v>
      </c>
      <c r="AM15" s="127"/>
      <c r="AO15" s="123" t="s">
        <v>59</v>
      </c>
      <c r="AP15" s="87" t="s">
        <v>60</v>
      </c>
      <c r="AQ15" s="90" t="s">
        <v>61</v>
      </c>
      <c r="AR15" s="11"/>
      <c r="AS15" s="87" t="s">
        <v>62</v>
      </c>
      <c r="AT15" s="126" t="e">
        <f>AR15/AR14</f>
        <v>#DIV/0!</v>
      </c>
      <c r="AU15" s="127"/>
    </row>
    <row r="16" spans="1:47">
      <c r="A16" s="124"/>
      <c r="B16" s="118" t="s">
        <v>63</v>
      </c>
      <c r="C16" s="90" t="s">
        <v>64</v>
      </c>
      <c r="D16" s="11"/>
      <c r="E16" s="120"/>
      <c r="F16" s="121"/>
      <c r="G16" s="122"/>
      <c r="I16" s="124"/>
      <c r="J16" s="118" t="s">
        <v>63</v>
      </c>
      <c r="K16" s="90" t="s">
        <v>64</v>
      </c>
      <c r="L16" s="11"/>
      <c r="M16" s="120"/>
      <c r="N16" s="121"/>
      <c r="O16" s="122"/>
      <c r="Q16" s="124"/>
      <c r="R16" s="118" t="s">
        <v>63</v>
      </c>
      <c r="S16" s="90" t="s">
        <v>64</v>
      </c>
      <c r="T16" s="11"/>
      <c r="U16" s="120"/>
      <c r="V16" s="121"/>
      <c r="W16" s="122"/>
      <c r="Y16" s="124"/>
      <c r="Z16" s="118" t="s">
        <v>63</v>
      </c>
      <c r="AA16" s="90" t="s">
        <v>64</v>
      </c>
      <c r="AB16" s="11"/>
      <c r="AC16" s="120"/>
      <c r="AD16" s="121"/>
      <c r="AE16" s="122"/>
      <c r="AG16" s="124"/>
      <c r="AH16" s="118" t="s">
        <v>63</v>
      </c>
      <c r="AI16" s="90" t="s">
        <v>64</v>
      </c>
      <c r="AJ16" s="11"/>
      <c r="AK16" s="120"/>
      <c r="AL16" s="121"/>
      <c r="AM16" s="122"/>
      <c r="AO16" s="124"/>
      <c r="AP16" s="118" t="s">
        <v>63</v>
      </c>
      <c r="AQ16" s="90" t="s">
        <v>64</v>
      </c>
      <c r="AR16" s="11"/>
      <c r="AS16" s="120"/>
      <c r="AT16" s="121"/>
      <c r="AU16" s="122"/>
    </row>
    <row r="17" spans="1:47">
      <c r="A17" s="124"/>
      <c r="B17" s="119"/>
      <c r="C17" s="93" t="s">
        <v>65</v>
      </c>
      <c r="D17" s="12"/>
      <c r="E17" s="128"/>
      <c r="F17" s="128"/>
      <c r="G17" s="129"/>
      <c r="I17" s="124"/>
      <c r="J17" s="119"/>
      <c r="K17" s="93" t="s">
        <v>65</v>
      </c>
      <c r="L17" s="12"/>
      <c r="M17" s="128"/>
      <c r="N17" s="128"/>
      <c r="O17" s="129"/>
      <c r="Q17" s="124"/>
      <c r="R17" s="119"/>
      <c r="S17" s="93" t="s">
        <v>65</v>
      </c>
      <c r="T17" s="12"/>
      <c r="U17" s="128"/>
      <c r="V17" s="128"/>
      <c r="W17" s="129"/>
      <c r="Y17" s="124"/>
      <c r="Z17" s="119"/>
      <c r="AA17" s="93" t="s">
        <v>65</v>
      </c>
      <c r="AB17" s="12"/>
      <c r="AC17" s="128"/>
      <c r="AD17" s="128"/>
      <c r="AE17" s="129"/>
      <c r="AG17" s="124"/>
      <c r="AH17" s="119"/>
      <c r="AI17" s="93" t="s">
        <v>65</v>
      </c>
      <c r="AJ17" s="12"/>
      <c r="AK17" s="128"/>
      <c r="AL17" s="128"/>
      <c r="AM17" s="129"/>
      <c r="AO17" s="124"/>
      <c r="AP17" s="119"/>
      <c r="AQ17" s="93" t="s">
        <v>65</v>
      </c>
      <c r="AR17" s="12"/>
      <c r="AS17" s="128"/>
      <c r="AT17" s="128"/>
      <c r="AU17" s="129"/>
    </row>
    <row r="18" spans="1:47">
      <c r="A18" s="124"/>
      <c r="B18" s="92" t="s">
        <v>66</v>
      </c>
      <c r="C18" s="93"/>
      <c r="D18" s="13">
        <f>D14*0.15</f>
        <v>0</v>
      </c>
      <c r="E18" s="180" t="s">
        <v>67</v>
      </c>
      <c r="F18" s="178"/>
      <c r="G18" s="179"/>
      <c r="I18" s="124"/>
      <c r="J18" s="92" t="s">
        <v>66</v>
      </c>
      <c r="K18" s="93"/>
      <c r="L18" s="13">
        <f>L14*0.15</f>
        <v>0</v>
      </c>
      <c r="M18" s="130" t="s">
        <v>67</v>
      </c>
      <c r="N18" s="131"/>
      <c r="O18" s="132"/>
      <c r="Q18" s="124"/>
      <c r="R18" s="92" t="s">
        <v>66</v>
      </c>
      <c r="S18" s="93"/>
      <c r="T18" s="13">
        <f>T14*0.15</f>
        <v>0</v>
      </c>
      <c r="U18" s="130" t="s">
        <v>67</v>
      </c>
      <c r="V18" s="131"/>
      <c r="W18" s="132"/>
      <c r="Y18" s="124"/>
      <c r="Z18" s="92" t="s">
        <v>66</v>
      </c>
      <c r="AA18" s="93"/>
      <c r="AB18" s="13">
        <f>AB14*0.15</f>
        <v>0</v>
      </c>
      <c r="AC18" s="130" t="s">
        <v>67</v>
      </c>
      <c r="AD18" s="131"/>
      <c r="AE18" s="132"/>
      <c r="AG18" s="124"/>
      <c r="AH18" s="92" t="s">
        <v>66</v>
      </c>
      <c r="AI18" s="93"/>
      <c r="AJ18" s="13">
        <f>AJ14*0.15</f>
        <v>0</v>
      </c>
      <c r="AK18" s="130" t="s">
        <v>67</v>
      </c>
      <c r="AL18" s="131"/>
      <c r="AM18" s="132"/>
      <c r="AO18" s="124"/>
      <c r="AP18" s="92" t="s">
        <v>66</v>
      </c>
      <c r="AQ18" s="93"/>
      <c r="AR18" s="13">
        <f>AR14*0.15</f>
        <v>0</v>
      </c>
      <c r="AS18" s="130" t="s">
        <v>67</v>
      </c>
      <c r="AT18" s="131"/>
      <c r="AU18" s="132"/>
    </row>
    <row r="19" spans="1:47">
      <c r="A19" s="124"/>
      <c r="B19" s="92" t="s">
        <v>68</v>
      </c>
      <c r="C19" s="93"/>
      <c r="D19" s="13">
        <v>81000</v>
      </c>
      <c r="E19" s="178" t="s">
        <v>69</v>
      </c>
      <c r="F19" s="178"/>
      <c r="G19" s="179"/>
      <c r="I19" s="124"/>
      <c r="J19" s="92" t="s">
        <v>68</v>
      </c>
      <c r="K19" s="93"/>
      <c r="L19" s="13">
        <v>81000</v>
      </c>
      <c r="M19" s="131" t="s">
        <v>69</v>
      </c>
      <c r="N19" s="131"/>
      <c r="O19" s="132"/>
      <c r="Q19" s="124"/>
      <c r="R19" s="92" t="s">
        <v>68</v>
      </c>
      <c r="S19" s="93"/>
      <c r="T19" s="13">
        <v>81000</v>
      </c>
      <c r="U19" s="131" t="s">
        <v>69</v>
      </c>
      <c r="V19" s="131"/>
      <c r="W19" s="132"/>
      <c r="Y19" s="124"/>
      <c r="Z19" s="92" t="s">
        <v>68</v>
      </c>
      <c r="AA19" s="93"/>
      <c r="AB19" s="13">
        <v>81000</v>
      </c>
      <c r="AC19" s="131" t="s">
        <v>69</v>
      </c>
      <c r="AD19" s="131"/>
      <c r="AE19" s="132"/>
      <c r="AG19" s="124"/>
      <c r="AH19" s="92" t="s">
        <v>68</v>
      </c>
      <c r="AI19" s="93"/>
      <c r="AJ19" s="13">
        <v>81000</v>
      </c>
      <c r="AK19" s="131" t="s">
        <v>69</v>
      </c>
      <c r="AL19" s="131"/>
      <c r="AM19" s="132"/>
      <c r="AO19" s="124"/>
      <c r="AP19" s="92" t="s">
        <v>68</v>
      </c>
      <c r="AQ19" s="93"/>
      <c r="AR19" s="13">
        <v>81000</v>
      </c>
      <c r="AS19" s="131" t="s">
        <v>69</v>
      </c>
      <c r="AT19" s="131"/>
      <c r="AU19" s="132"/>
    </row>
    <row r="20" spans="1:47">
      <c r="A20" s="124"/>
      <c r="B20" s="92" t="s">
        <v>70</v>
      </c>
      <c r="C20" s="93"/>
      <c r="D20" s="12"/>
      <c r="E20" s="128"/>
      <c r="F20" s="128"/>
      <c r="G20" s="129"/>
      <c r="I20" s="124"/>
      <c r="J20" s="92" t="s">
        <v>70</v>
      </c>
      <c r="K20" s="93"/>
      <c r="L20" s="12"/>
      <c r="M20" s="128"/>
      <c r="N20" s="128"/>
      <c r="O20" s="129"/>
      <c r="Q20" s="124"/>
      <c r="R20" s="92" t="s">
        <v>70</v>
      </c>
      <c r="S20" s="93"/>
      <c r="T20" s="12"/>
      <c r="U20" s="128"/>
      <c r="V20" s="128"/>
      <c r="W20" s="129"/>
      <c r="Y20" s="124"/>
      <c r="Z20" s="92" t="s">
        <v>70</v>
      </c>
      <c r="AA20" s="93"/>
      <c r="AB20" s="12"/>
      <c r="AC20" s="128"/>
      <c r="AD20" s="128"/>
      <c r="AE20" s="129"/>
      <c r="AG20" s="124"/>
      <c r="AH20" s="92" t="s">
        <v>70</v>
      </c>
      <c r="AI20" s="93"/>
      <c r="AJ20" s="12"/>
      <c r="AK20" s="128"/>
      <c r="AL20" s="128"/>
      <c r="AM20" s="129"/>
      <c r="AO20" s="124"/>
      <c r="AP20" s="92" t="s">
        <v>70</v>
      </c>
      <c r="AQ20" s="93"/>
      <c r="AR20" s="12"/>
      <c r="AS20" s="128"/>
      <c r="AT20" s="128"/>
      <c r="AU20" s="129"/>
    </row>
    <row r="21" spans="1:47">
      <c r="A21" s="124"/>
      <c r="B21" s="92" t="s">
        <v>71</v>
      </c>
      <c r="C21" s="93"/>
      <c r="D21" s="12"/>
      <c r="E21" s="128"/>
      <c r="F21" s="128"/>
      <c r="G21" s="129"/>
      <c r="I21" s="124"/>
      <c r="J21" s="92" t="s">
        <v>71</v>
      </c>
      <c r="K21" s="93"/>
      <c r="L21" s="12"/>
      <c r="M21" s="128"/>
      <c r="N21" s="128"/>
      <c r="O21" s="129"/>
      <c r="Q21" s="124"/>
      <c r="R21" s="92" t="s">
        <v>71</v>
      </c>
      <c r="S21" s="93"/>
      <c r="T21" s="12"/>
      <c r="U21" s="128"/>
      <c r="V21" s="128"/>
      <c r="W21" s="129"/>
      <c r="Y21" s="124"/>
      <c r="Z21" s="92" t="s">
        <v>71</v>
      </c>
      <c r="AA21" s="93"/>
      <c r="AB21" s="12"/>
      <c r="AC21" s="128"/>
      <c r="AD21" s="128"/>
      <c r="AE21" s="129"/>
      <c r="AG21" s="124"/>
      <c r="AH21" s="92" t="s">
        <v>71</v>
      </c>
      <c r="AI21" s="93"/>
      <c r="AJ21" s="12"/>
      <c r="AK21" s="128"/>
      <c r="AL21" s="128"/>
      <c r="AM21" s="129"/>
      <c r="AO21" s="124"/>
      <c r="AP21" s="92" t="s">
        <v>71</v>
      </c>
      <c r="AQ21" s="93"/>
      <c r="AR21" s="12"/>
      <c r="AS21" s="128"/>
      <c r="AT21" s="128"/>
      <c r="AU21" s="129"/>
    </row>
    <row r="22" spans="1:47">
      <c r="A22" s="124"/>
      <c r="B22" s="92" t="s">
        <v>72</v>
      </c>
      <c r="C22" s="93"/>
      <c r="D22" s="12"/>
      <c r="E22" s="128"/>
      <c r="F22" s="128"/>
      <c r="G22" s="129"/>
      <c r="I22" s="124"/>
      <c r="J22" s="92" t="s">
        <v>72</v>
      </c>
      <c r="K22" s="93"/>
      <c r="L22" s="12"/>
      <c r="M22" s="128"/>
      <c r="N22" s="128"/>
      <c r="O22" s="129"/>
      <c r="Q22" s="124"/>
      <c r="R22" s="92" t="s">
        <v>72</v>
      </c>
      <c r="S22" s="93"/>
      <c r="T22" s="12"/>
      <c r="U22" s="128"/>
      <c r="V22" s="128"/>
      <c r="W22" s="129"/>
      <c r="Y22" s="124"/>
      <c r="Z22" s="92" t="s">
        <v>72</v>
      </c>
      <c r="AA22" s="93"/>
      <c r="AB22" s="12"/>
      <c r="AC22" s="128"/>
      <c r="AD22" s="128"/>
      <c r="AE22" s="129"/>
      <c r="AG22" s="124"/>
      <c r="AH22" s="92" t="s">
        <v>72</v>
      </c>
      <c r="AI22" s="93"/>
      <c r="AJ22" s="12"/>
      <c r="AK22" s="128"/>
      <c r="AL22" s="128"/>
      <c r="AM22" s="129"/>
      <c r="AO22" s="124"/>
      <c r="AP22" s="92" t="s">
        <v>72</v>
      </c>
      <c r="AQ22" s="93"/>
      <c r="AR22" s="12"/>
      <c r="AS22" s="128"/>
      <c r="AT22" s="128"/>
      <c r="AU22" s="129"/>
    </row>
    <row r="23" spans="1:47">
      <c r="A23" s="124"/>
      <c r="B23" s="92" t="s">
        <v>73</v>
      </c>
      <c r="C23" s="93"/>
      <c r="D23" s="12"/>
      <c r="E23" s="128"/>
      <c r="F23" s="128"/>
      <c r="G23" s="129"/>
      <c r="I23" s="124"/>
      <c r="J23" s="92" t="s">
        <v>73</v>
      </c>
      <c r="K23" s="93"/>
      <c r="L23" s="12"/>
      <c r="M23" s="128"/>
      <c r="N23" s="128"/>
      <c r="O23" s="129"/>
      <c r="Q23" s="124"/>
      <c r="R23" s="92" t="s">
        <v>73</v>
      </c>
      <c r="S23" s="93"/>
      <c r="T23" s="12"/>
      <c r="U23" s="128"/>
      <c r="V23" s="128"/>
      <c r="W23" s="129"/>
      <c r="Y23" s="124"/>
      <c r="Z23" s="92" t="s">
        <v>73</v>
      </c>
      <c r="AA23" s="93"/>
      <c r="AB23" s="12"/>
      <c r="AC23" s="128"/>
      <c r="AD23" s="128"/>
      <c r="AE23" s="129"/>
      <c r="AG23" s="124"/>
      <c r="AH23" s="92" t="s">
        <v>73</v>
      </c>
      <c r="AI23" s="93"/>
      <c r="AJ23" s="12"/>
      <c r="AK23" s="128"/>
      <c r="AL23" s="128"/>
      <c r="AM23" s="129"/>
      <c r="AO23" s="124"/>
      <c r="AP23" s="92" t="s">
        <v>73</v>
      </c>
      <c r="AQ23" s="93"/>
      <c r="AR23" s="12"/>
      <c r="AS23" s="128"/>
      <c r="AT23" s="128"/>
      <c r="AU23" s="129"/>
    </row>
    <row r="24" spans="1:47">
      <c r="A24" s="124"/>
      <c r="B24" s="92" t="s">
        <v>74</v>
      </c>
      <c r="C24" s="91" t="s">
        <v>75</v>
      </c>
      <c r="D24" s="12"/>
      <c r="E24" s="128" t="s">
        <v>76</v>
      </c>
      <c r="F24" s="128"/>
      <c r="G24" s="129"/>
      <c r="I24" s="124"/>
      <c r="J24" s="92" t="s">
        <v>74</v>
      </c>
      <c r="K24" s="91" t="s">
        <v>75</v>
      </c>
      <c r="L24" s="12"/>
      <c r="M24" s="128" t="s">
        <v>76</v>
      </c>
      <c r="N24" s="128"/>
      <c r="O24" s="129"/>
      <c r="Q24" s="124"/>
      <c r="R24" s="92" t="s">
        <v>74</v>
      </c>
      <c r="S24" s="91" t="s">
        <v>75</v>
      </c>
      <c r="T24" s="12"/>
      <c r="U24" s="128" t="s">
        <v>76</v>
      </c>
      <c r="V24" s="128"/>
      <c r="W24" s="129"/>
      <c r="Y24" s="124"/>
      <c r="Z24" s="92" t="s">
        <v>74</v>
      </c>
      <c r="AA24" s="91" t="s">
        <v>75</v>
      </c>
      <c r="AB24" s="12"/>
      <c r="AC24" s="128" t="s">
        <v>76</v>
      </c>
      <c r="AD24" s="128"/>
      <c r="AE24" s="129"/>
      <c r="AG24" s="124"/>
      <c r="AH24" s="92" t="s">
        <v>74</v>
      </c>
      <c r="AI24" s="91" t="s">
        <v>75</v>
      </c>
      <c r="AJ24" s="12"/>
      <c r="AK24" s="128" t="s">
        <v>76</v>
      </c>
      <c r="AL24" s="128"/>
      <c r="AM24" s="129"/>
      <c r="AO24" s="124"/>
      <c r="AP24" s="92" t="s">
        <v>74</v>
      </c>
      <c r="AQ24" s="91" t="s">
        <v>75</v>
      </c>
      <c r="AR24" s="12"/>
      <c r="AS24" s="128" t="s">
        <v>76</v>
      </c>
      <c r="AT24" s="128"/>
      <c r="AU24" s="129"/>
    </row>
    <row r="25" spans="1:47">
      <c r="A25" s="124"/>
      <c r="B25" s="92" t="s">
        <v>74</v>
      </c>
      <c r="C25" s="91" t="s">
        <v>75</v>
      </c>
      <c r="D25" s="12"/>
      <c r="E25" s="120"/>
      <c r="F25" s="121"/>
      <c r="G25" s="122"/>
      <c r="I25" s="124"/>
      <c r="J25" s="92" t="s">
        <v>74</v>
      </c>
      <c r="K25" s="91" t="s">
        <v>75</v>
      </c>
      <c r="L25" s="12"/>
      <c r="M25" s="120"/>
      <c r="N25" s="121"/>
      <c r="O25" s="122"/>
      <c r="Q25" s="124"/>
      <c r="R25" s="92" t="s">
        <v>74</v>
      </c>
      <c r="S25" s="91" t="s">
        <v>75</v>
      </c>
      <c r="T25" s="12"/>
      <c r="U25" s="120"/>
      <c r="V25" s="121"/>
      <c r="W25" s="122"/>
      <c r="Y25" s="124"/>
      <c r="Z25" s="92" t="s">
        <v>74</v>
      </c>
      <c r="AA25" s="91" t="s">
        <v>75</v>
      </c>
      <c r="AB25" s="12"/>
      <c r="AC25" s="120"/>
      <c r="AD25" s="121"/>
      <c r="AE25" s="122"/>
      <c r="AG25" s="124"/>
      <c r="AH25" s="92" t="s">
        <v>74</v>
      </c>
      <c r="AI25" s="91" t="s">
        <v>75</v>
      </c>
      <c r="AJ25" s="12"/>
      <c r="AK25" s="120"/>
      <c r="AL25" s="121"/>
      <c r="AM25" s="122"/>
      <c r="AO25" s="124"/>
      <c r="AP25" s="92" t="s">
        <v>74</v>
      </c>
      <c r="AQ25" s="91" t="s">
        <v>75</v>
      </c>
      <c r="AR25" s="12"/>
      <c r="AS25" s="120"/>
      <c r="AT25" s="121"/>
      <c r="AU25" s="122"/>
    </row>
    <row r="26" spans="1:47" ht="13.15" thickBot="1">
      <c r="A26" s="124"/>
      <c r="B26" s="170" t="s">
        <v>77</v>
      </c>
      <c r="C26" s="154"/>
      <c r="D26" s="27">
        <f>SUM(D15:D25)</f>
        <v>81000</v>
      </c>
      <c r="E26" s="176"/>
      <c r="F26" s="176"/>
      <c r="G26" s="177"/>
      <c r="I26" s="124"/>
      <c r="J26" s="170" t="s">
        <v>77</v>
      </c>
      <c r="K26" s="154"/>
      <c r="L26" s="28">
        <f>SUM(L15:L25)</f>
        <v>81000</v>
      </c>
      <c r="M26" s="118"/>
      <c r="N26" s="118"/>
      <c r="O26" s="139"/>
      <c r="Q26" s="124"/>
      <c r="R26" s="170" t="s">
        <v>77</v>
      </c>
      <c r="S26" s="154"/>
      <c r="T26" s="28">
        <f>SUM(T15:T25)</f>
        <v>81000</v>
      </c>
      <c r="U26" s="176"/>
      <c r="V26" s="176"/>
      <c r="W26" s="177"/>
      <c r="Y26" s="124"/>
      <c r="Z26" s="170" t="s">
        <v>77</v>
      </c>
      <c r="AA26" s="154"/>
      <c r="AB26" s="27">
        <f>SUM(AB15:AB25)</f>
        <v>81000</v>
      </c>
      <c r="AC26" s="176"/>
      <c r="AD26" s="176"/>
      <c r="AE26" s="177"/>
      <c r="AG26" s="124"/>
      <c r="AH26" s="170" t="s">
        <v>77</v>
      </c>
      <c r="AI26" s="154"/>
      <c r="AJ26" s="27">
        <f>SUM(AJ15:AJ25)</f>
        <v>81000</v>
      </c>
      <c r="AK26" s="168"/>
      <c r="AL26" s="168"/>
      <c r="AM26" s="169"/>
      <c r="AO26" s="125"/>
      <c r="AP26" s="145" t="s">
        <v>77</v>
      </c>
      <c r="AQ26" s="146"/>
      <c r="AR26" s="28">
        <f>SUM(AR15:AR25)</f>
        <v>81000</v>
      </c>
      <c r="AS26" s="118"/>
      <c r="AT26" s="118"/>
      <c r="AU26" s="139"/>
    </row>
    <row r="27" spans="1:47" ht="13.5" thickTop="1" thickBot="1">
      <c r="A27" s="167" t="s">
        <v>78</v>
      </c>
      <c r="B27" s="140"/>
      <c r="C27" s="141"/>
      <c r="D27" s="26">
        <f>D14-D26</f>
        <v>-81000</v>
      </c>
      <c r="E27" s="143"/>
      <c r="F27" s="143"/>
      <c r="G27" s="144"/>
      <c r="I27" s="167" t="s">
        <v>78</v>
      </c>
      <c r="J27" s="140"/>
      <c r="K27" s="141"/>
      <c r="L27" s="29">
        <f>L14-L26</f>
        <v>-81000</v>
      </c>
      <c r="M27" s="140"/>
      <c r="N27" s="140"/>
      <c r="O27" s="141"/>
      <c r="Q27" s="167" t="s">
        <v>78</v>
      </c>
      <c r="R27" s="140"/>
      <c r="S27" s="141"/>
      <c r="T27" s="29">
        <f>T14-T26</f>
        <v>-81000</v>
      </c>
      <c r="U27" s="143"/>
      <c r="V27" s="143"/>
      <c r="W27" s="144"/>
      <c r="Y27" s="167" t="s">
        <v>78</v>
      </c>
      <c r="Z27" s="140"/>
      <c r="AA27" s="141"/>
      <c r="AB27" s="26">
        <f>AB14-AB26</f>
        <v>-81000</v>
      </c>
      <c r="AC27" s="143"/>
      <c r="AD27" s="143"/>
      <c r="AE27" s="144"/>
      <c r="AG27" s="167" t="s">
        <v>78</v>
      </c>
      <c r="AH27" s="140"/>
      <c r="AI27" s="141"/>
      <c r="AJ27" s="26">
        <f>AJ14-AJ26</f>
        <v>-81000</v>
      </c>
      <c r="AK27" s="140"/>
      <c r="AL27" s="140"/>
      <c r="AM27" s="141"/>
      <c r="AO27" s="142" t="s">
        <v>78</v>
      </c>
      <c r="AP27" s="143"/>
      <c r="AQ27" s="144"/>
      <c r="AR27" s="29">
        <f>AR14-AR26</f>
        <v>-81000</v>
      </c>
      <c r="AS27" s="140"/>
      <c r="AT27" s="140"/>
      <c r="AU27" s="141"/>
    </row>
    <row r="28" spans="1:47" ht="13.15" thickBot="1"/>
    <row r="29" spans="1:47" ht="13.15" thickBot="1">
      <c r="A29" s="135" t="s">
        <v>79</v>
      </c>
      <c r="B29" s="136"/>
      <c r="C29" s="137"/>
      <c r="D29" s="133">
        <f>(E8*F8)+(E9*F9)</f>
        <v>0</v>
      </c>
      <c r="E29" s="133"/>
      <c r="F29" s="133"/>
      <c r="G29" s="134"/>
      <c r="I29" s="135" t="s">
        <v>79</v>
      </c>
      <c r="J29" s="136"/>
      <c r="K29" s="137"/>
      <c r="L29" s="133">
        <f>(M8*N8)+(M9*N9)</f>
        <v>0</v>
      </c>
      <c r="M29" s="133"/>
      <c r="N29" s="133"/>
      <c r="O29" s="134"/>
      <c r="Q29" s="135" t="s">
        <v>79</v>
      </c>
      <c r="R29" s="136"/>
      <c r="S29" s="137"/>
      <c r="T29" s="133">
        <f>(U8*V8)+(U9*V9)</f>
        <v>0</v>
      </c>
      <c r="U29" s="133"/>
      <c r="V29" s="133"/>
      <c r="W29" s="134"/>
      <c r="Y29" s="135" t="s">
        <v>79</v>
      </c>
      <c r="Z29" s="136"/>
      <c r="AA29" s="137"/>
      <c r="AB29" s="133">
        <f>(AC8*AD8)+(AC9*AD9)</f>
        <v>0</v>
      </c>
      <c r="AC29" s="133"/>
      <c r="AD29" s="133"/>
      <c r="AE29" s="134"/>
      <c r="AG29" s="135" t="s">
        <v>79</v>
      </c>
      <c r="AH29" s="136"/>
      <c r="AI29" s="137"/>
      <c r="AJ29" s="133">
        <f>(AK8*AL8)+(AK9*AL9)</f>
        <v>0</v>
      </c>
      <c r="AK29" s="133"/>
      <c r="AL29" s="133"/>
      <c r="AM29" s="134"/>
      <c r="AO29" s="135" t="s">
        <v>79</v>
      </c>
      <c r="AP29" s="136"/>
      <c r="AQ29" s="137"/>
      <c r="AR29" s="133">
        <f>(AS8*AT8)+(AS9*AT9)</f>
        <v>0</v>
      </c>
      <c r="AS29" s="133"/>
      <c r="AT29" s="133"/>
      <c r="AU29" s="134"/>
    </row>
  </sheetData>
  <mergeCells count="176">
    <mergeCell ref="B16:B17"/>
    <mergeCell ref="A15:A26"/>
    <mergeCell ref="B26:C26"/>
    <mergeCell ref="B4:D4"/>
    <mergeCell ref="A10:C10"/>
    <mergeCell ref="E13:G13"/>
    <mergeCell ref="E14:G14"/>
    <mergeCell ref="A13:C13"/>
    <mergeCell ref="D6:G6"/>
    <mergeCell ref="D10:G10"/>
    <mergeCell ref="A6:C6"/>
    <mergeCell ref="A7:C7"/>
    <mergeCell ref="A8:C8"/>
    <mergeCell ref="A9:C9"/>
    <mergeCell ref="E27:G27"/>
    <mergeCell ref="F15:G15"/>
    <mergeCell ref="E20:G20"/>
    <mergeCell ref="E21:G21"/>
    <mergeCell ref="E22:G22"/>
    <mergeCell ref="E23:G23"/>
    <mergeCell ref="E24:G24"/>
    <mergeCell ref="E26:G26"/>
    <mergeCell ref="E19:G19"/>
    <mergeCell ref="E17:G17"/>
    <mergeCell ref="E18:G18"/>
    <mergeCell ref="E16:G16"/>
    <mergeCell ref="E25:G25"/>
    <mergeCell ref="A27:C27"/>
    <mergeCell ref="I13:K13"/>
    <mergeCell ref="M13:O13"/>
    <mergeCell ref="M14:O14"/>
    <mergeCell ref="I9:K9"/>
    <mergeCell ref="I10:K10"/>
    <mergeCell ref="L10:O10"/>
    <mergeCell ref="I6:K6"/>
    <mergeCell ref="L6:O6"/>
    <mergeCell ref="I7:K7"/>
    <mergeCell ref="I8:K8"/>
    <mergeCell ref="I27:K27"/>
    <mergeCell ref="M27:O27"/>
    <mergeCell ref="M26:O26"/>
    <mergeCell ref="M23:O23"/>
    <mergeCell ref="M19:O19"/>
    <mergeCell ref="M20:O20"/>
    <mergeCell ref="M21:O21"/>
    <mergeCell ref="M22:O22"/>
    <mergeCell ref="M24:O24"/>
    <mergeCell ref="J26:K26"/>
    <mergeCell ref="I15:I26"/>
    <mergeCell ref="J16:J17"/>
    <mergeCell ref="M16:O16"/>
    <mergeCell ref="Q6:S6"/>
    <mergeCell ref="T6:W6"/>
    <mergeCell ref="Q7:S7"/>
    <mergeCell ref="Q8:S8"/>
    <mergeCell ref="Q9:S9"/>
    <mergeCell ref="Q13:S13"/>
    <mergeCell ref="U13:W13"/>
    <mergeCell ref="U14:W14"/>
    <mergeCell ref="Q10:S10"/>
    <mergeCell ref="T10:W10"/>
    <mergeCell ref="Q27:S27"/>
    <mergeCell ref="U27:W27"/>
    <mergeCell ref="U26:W26"/>
    <mergeCell ref="U23:W23"/>
    <mergeCell ref="U19:W19"/>
    <mergeCell ref="U20:W20"/>
    <mergeCell ref="U21:W21"/>
    <mergeCell ref="U22:W22"/>
    <mergeCell ref="U24:W24"/>
    <mergeCell ref="R26:S26"/>
    <mergeCell ref="Y6:AA6"/>
    <mergeCell ref="AB6:AE6"/>
    <mergeCell ref="Y7:AA7"/>
    <mergeCell ref="Y8:AA8"/>
    <mergeCell ref="Y9:AA9"/>
    <mergeCell ref="Y13:AA13"/>
    <mergeCell ref="AC13:AE13"/>
    <mergeCell ref="AC14:AE14"/>
    <mergeCell ref="Y10:AA10"/>
    <mergeCell ref="AB10:AE10"/>
    <mergeCell ref="Y27:AA27"/>
    <mergeCell ref="AC27:AE27"/>
    <mergeCell ref="AC26:AE26"/>
    <mergeCell ref="AC23:AE23"/>
    <mergeCell ref="AC19:AE19"/>
    <mergeCell ref="AC20:AE20"/>
    <mergeCell ref="AC21:AE21"/>
    <mergeCell ref="AC22:AE22"/>
    <mergeCell ref="AC24:AE24"/>
    <mergeCell ref="Z26:AA26"/>
    <mergeCell ref="AG6:AI6"/>
    <mergeCell ref="AJ6:AM6"/>
    <mergeCell ref="AG7:AI7"/>
    <mergeCell ref="AG8:AI8"/>
    <mergeCell ref="AG9:AI9"/>
    <mergeCell ref="AG13:AI13"/>
    <mergeCell ref="AK13:AM13"/>
    <mergeCell ref="AK14:AM14"/>
    <mergeCell ref="AG10:AI10"/>
    <mergeCell ref="AJ10:AM10"/>
    <mergeCell ref="AG27:AI27"/>
    <mergeCell ref="AK27:AM27"/>
    <mergeCell ref="AK26:AM26"/>
    <mergeCell ref="AK23:AM23"/>
    <mergeCell ref="AK19:AM19"/>
    <mergeCell ref="AK20:AM20"/>
    <mergeCell ref="AK21:AM21"/>
    <mergeCell ref="AK22:AM22"/>
    <mergeCell ref="AK24:AM24"/>
    <mergeCell ref="AH26:AI26"/>
    <mergeCell ref="AS21:AU21"/>
    <mergeCell ref="AP26:AQ26"/>
    <mergeCell ref="AS16:AU16"/>
    <mergeCell ref="AS25:AU25"/>
    <mergeCell ref="AO6:AQ6"/>
    <mergeCell ref="AR6:AU6"/>
    <mergeCell ref="AO7:AQ7"/>
    <mergeCell ref="AO8:AQ8"/>
    <mergeCell ref="AO9:AQ9"/>
    <mergeCell ref="AO13:AQ13"/>
    <mergeCell ref="AS13:AU13"/>
    <mergeCell ref="AS14:AU14"/>
    <mergeCell ref="AO10:AQ10"/>
    <mergeCell ref="AR10:AU10"/>
    <mergeCell ref="AB29:AE29"/>
    <mergeCell ref="AG29:AI29"/>
    <mergeCell ref="AJ29:AM29"/>
    <mergeCell ref="AO29:AQ29"/>
    <mergeCell ref="AR29:AU29"/>
    <mergeCell ref="A1:AU2"/>
    <mergeCell ref="A29:C29"/>
    <mergeCell ref="D29:G29"/>
    <mergeCell ref="I29:K29"/>
    <mergeCell ref="L29:O29"/>
    <mergeCell ref="Q29:S29"/>
    <mergeCell ref="T29:W29"/>
    <mergeCell ref="Y29:AA29"/>
    <mergeCell ref="AS26:AU26"/>
    <mergeCell ref="AS27:AU27"/>
    <mergeCell ref="AO27:AQ27"/>
    <mergeCell ref="AS23:AU23"/>
    <mergeCell ref="AS19:AU19"/>
    <mergeCell ref="AS20:AU20"/>
    <mergeCell ref="AS22:AU22"/>
    <mergeCell ref="AS24:AU24"/>
    <mergeCell ref="AT15:AU15"/>
    <mergeCell ref="AS17:AU17"/>
    <mergeCell ref="AS18:AU18"/>
    <mergeCell ref="M25:O25"/>
    <mergeCell ref="Q15:Q26"/>
    <mergeCell ref="R16:R17"/>
    <mergeCell ref="U16:W16"/>
    <mergeCell ref="U25:W25"/>
    <mergeCell ref="Y15:Y26"/>
    <mergeCell ref="V15:W15"/>
    <mergeCell ref="U17:W17"/>
    <mergeCell ref="U18:W18"/>
    <mergeCell ref="N15:O15"/>
    <mergeCell ref="M17:O17"/>
    <mergeCell ref="M18:O18"/>
    <mergeCell ref="Z16:Z17"/>
    <mergeCell ref="AC16:AE16"/>
    <mergeCell ref="AC25:AE25"/>
    <mergeCell ref="AG15:AG26"/>
    <mergeCell ref="AH16:AH17"/>
    <mergeCell ref="AK16:AM16"/>
    <mergeCell ref="AK25:AM25"/>
    <mergeCell ref="AO15:AO26"/>
    <mergeCell ref="AP16:AP17"/>
    <mergeCell ref="AL15:AM15"/>
    <mergeCell ref="AK17:AM17"/>
    <mergeCell ref="AK18:AM18"/>
    <mergeCell ref="AD15:AE15"/>
    <mergeCell ref="AC17:AE17"/>
    <mergeCell ref="AC18:AE18"/>
  </mergeCells>
  <phoneticPr fontId="2"/>
  <pageMargins left="0.7" right="0.7" top="0.75" bottom="0.75" header="0.3" footer="0.3"/>
  <pageSetup paperSize="9" orientation="landscape" r:id="rId1"/>
  <colBreaks count="5" manualBreakCount="5">
    <brk id="8" max="28" man="1"/>
    <brk id="16" max="28" man="1"/>
    <brk id="24" max="28" man="1"/>
    <brk id="32" max="28" man="1"/>
    <brk id="40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4B88-B61E-429E-B1AE-EF1702D0A706}">
  <sheetPr>
    <tabColor theme="5"/>
  </sheetPr>
  <dimension ref="A1:J31"/>
  <sheetViews>
    <sheetView showGridLines="0" view="pageBreakPreview" zoomScaleNormal="100" zoomScaleSheetLayoutView="100" workbookViewId="0">
      <pane xSplit="3" ySplit="7" topLeftCell="D8" activePane="bottomRight" state="frozen"/>
      <selection pane="bottomRight" activeCell="L23" sqref="L23"/>
      <selection pane="bottomLeft" activeCell="A7" sqref="A7"/>
      <selection pane="topRight" activeCell="D1" sqref="D1"/>
    </sheetView>
  </sheetViews>
  <sheetFormatPr defaultColWidth="11.875" defaultRowHeight="12.75"/>
  <cols>
    <col min="4" max="9" width="14.75" customWidth="1"/>
  </cols>
  <sheetData>
    <row r="1" spans="1:10">
      <c r="A1" s="105" t="s">
        <v>80</v>
      </c>
      <c r="B1" s="105"/>
      <c r="C1" s="105"/>
      <c r="D1" s="105"/>
      <c r="E1" s="105"/>
      <c r="F1" s="105"/>
      <c r="G1" s="105"/>
      <c r="H1" s="105"/>
      <c r="I1" s="105"/>
    </row>
    <row r="2" spans="1:10">
      <c r="A2" s="105"/>
      <c r="B2" s="105"/>
      <c r="C2" s="105"/>
      <c r="D2" s="105"/>
      <c r="E2" s="105"/>
      <c r="F2" s="105"/>
      <c r="G2" s="105"/>
      <c r="H2" s="105"/>
      <c r="I2" s="105"/>
    </row>
    <row r="3" spans="1:10" ht="12.75" customHeight="1" thickBot="1">
      <c r="A3" s="37"/>
      <c r="B3" s="37"/>
      <c r="C3" s="37"/>
      <c r="D3" s="37"/>
      <c r="E3" s="37"/>
      <c r="F3" s="37"/>
      <c r="G3" s="37"/>
      <c r="H3" s="37"/>
      <c r="I3" s="37"/>
      <c r="J3" s="38"/>
    </row>
    <row r="4" spans="1:10" ht="24.4" customHeight="1" thickBot="1">
      <c r="A4" t="s">
        <v>1</v>
      </c>
      <c r="B4" s="181">
        <f>投資計画シート!B4</f>
        <v>0</v>
      </c>
      <c r="C4" s="182"/>
      <c r="D4" s="183"/>
    </row>
    <row r="5" spans="1:10">
      <c r="A5" t="s">
        <v>81</v>
      </c>
      <c r="I5" s="14" t="s">
        <v>3</v>
      </c>
    </row>
    <row r="6" spans="1:10">
      <c r="A6" s="191" t="s">
        <v>46</v>
      </c>
      <c r="B6" s="191"/>
      <c r="C6" s="191"/>
      <c r="D6" s="95" t="s">
        <v>82</v>
      </c>
      <c r="E6" s="95" t="s">
        <v>41</v>
      </c>
      <c r="F6" s="95" t="s">
        <v>42</v>
      </c>
      <c r="G6" s="95" t="s">
        <v>43</v>
      </c>
      <c r="H6" s="95" t="s">
        <v>44</v>
      </c>
      <c r="I6" s="95" t="s">
        <v>45</v>
      </c>
    </row>
    <row r="7" spans="1:10">
      <c r="A7" s="191"/>
      <c r="B7" s="191"/>
      <c r="C7" s="191"/>
      <c r="D7" s="95" t="s">
        <v>83</v>
      </c>
      <c r="E7" s="95" t="s">
        <v>84</v>
      </c>
      <c r="F7" s="95" t="s">
        <v>84</v>
      </c>
      <c r="G7" s="95" t="s">
        <v>84</v>
      </c>
      <c r="H7" s="95" t="s">
        <v>84</v>
      </c>
      <c r="I7" s="95" t="s">
        <v>84</v>
      </c>
    </row>
    <row r="8" spans="1:10">
      <c r="A8" s="192" t="s">
        <v>85</v>
      </c>
      <c r="B8" s="192"/>
      <c r="C8" s="192"/>
      <c r="D8" s="16">
        <f>SUM(D9:D10)</f>
        <v>0</v>
      </c>
      <c r="E8" s="16">
        <f t="shared" ref="E8:I8" si="0">SUM(E9:E10)</f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</row>
    <row r="9" spans="1:10">
      <c r="A9" s="193"/>
      <c r="B9" s="191" t="s">
        <v>86</v>
      </c>
      <c r="C9" s="191"/>
      <c r="D9" s="15">
        <f>月間シート!G8</f>
        <v>0</v>
      </c>
      <c r="E9" s="15">
        <f>月間シート!O8*12</f>
        <v>0</v>
      </c>
      <c r="F9" s="15">
        <f>月間シート!W8*12</f>
        <v>0</v>
      </c>
      <c r="G9" s="15">
        <f>月間シート!AE8*12</f>
        <v>0</v>
      </c>
      <c r="H9" s="15">
        <f>月間シート!AM8*12</f>
        <v>0</v>
      </c>
      <c r="I9" s="15">
        <f>月間シート!AU8*12</f>
        <v>0</v>
      </c>
    </row>
    <row r="10" spans="1:10">
      <c r="A10" s="193"/>
      <c r="B10" s="191" t="s">
        <v>87</v>
      </c>
      <c r="C10" s="191"/>
      <c r="D10" s="15">
        <f>月間シート!G9</f>
        <v>0</v>
      </c>
      <c r="E10" s="15">
        <f>月間シート!O9*12</f>
        <v>0</v>
      </c>
      <c r="F10" s="15">
        <f>月間シート!W9*12</f>
        <v>0</v>
      </c>
      <c r="G10" s="15">
        <f>月間シート!AE9*12</f>
        <v>0</v>
      </c>
      <c r="H10" s="15">
        <f>月間シート!AM9*12</f>
        <v>0</v>
      </c>
      <c r="I10" s="15">
        <f>月間シート!AU9*12</f>
        <v>0</v>
      </c>
    </row>
    <row r="11" spans="1:10">
      <c r="A11" s="192" t="s">
        <v>88</v>
      </c>
      <c r="B11" s="192"/>
      <c r="C11" s="192"/>
      <c r="D11" s="16">
        <f>月間シート!D15</f>
        <v>0</v>
      </c>
      <c r="E11" s="16">
        <f>月間シート!L15*12</f>
        <v>0</v>
      </c>
      <c r="F11" s="16">
        <f>月間シート!T15*12</f>
        <v>0</v>
      </c>
      <c r="G11" s="16">
        <f>月間シート!AB15*12</f>
        <v>0</v>
      </c>
      <c r="H11" s="16">
        <f>月間シート!AJ15*12</f>
        <v>0</v>
      </c>
      <c r="I11" s="16">
        <f>月間シート!AR15*12</f>
        <v>0</v>
      </c>
    </row>
    <row r="12" spans="1:10">
      <c r="A12" s="192" t="s">
        <v>89</v>
      </c>
      <c r="B12" s="192"/>
      <c r="C12" s="192"/>
      <c r="D12" s="16">
        <f>D8-D11</f>
        <v>0</v>
      </c>
      <c r="E12" s="16">
        <f>E8-E11</f>
        <v>0</v>
      </c>
      <c r="F12" s="16">
        <f t="shared" ref="F12:I12" si="1">F8-F11</f>
        <v>0</v>
      </c>
      <c r="G12" s="16">
        <f>G8-G11</f>
        <v>0</v>
      </c>
      <c r="H12" s="16">
        <f t="shared" si="1"/>
        <v>0</v>
      </c>
      <c r="I12" s="16">
        <f t="shared" si="1"/>
        <v>0</v>
      </c>
    </row>
    <row r="13" spans="1:10">
      <c r="A13" s="192" t="s">
        <v>90</v>
      </c>
      <c r="B13" s="192"/>
      <c r="C13" s="192"/>
      <c r="D13" s="36" t="e">
        <f>D12/D8</f>
        <v>#DIV/0!</v>
      </c>
      <c r="E13" s="36" t="e">
        <f t="shared" ref="E13:I13" si="2">E12/E8</f>
        <v>#DIV/0!</v>
      </c>
      <c r="F13" s="36" t="e">
        <f t="shared" si="2"/>
        <v>#DIV/0!</v>
      </c>
      <c r="G13" s="36" t="e">
        <f t="shared" si="2"/>
        <v>#DIV/0!</v>
      </c>
      <c r="H13" s="36" t="e">
        <f t="shared" si="2"/>
        <v>#DIV/0!</v>
      </c>
      <c r="I13" s="36" t="e">
        <f t="shared" si="2"/>
        <v>#DIV/0!</v>
      </c>
    </row>
    <row r="14" spans="1:10">
      <c r="A14" s="192" t="s">
        <v>91</v>
      </c>
      <c r="B14" s="192"/>
      <c r="C14" s="192"/>
      <c r="D14" s="16">
        <f t="shared" ref="D14:I14" si="3">SUM(D15:D24)</f>
        <v>81000</v>
      </c>
      <c r="E14" s="16">
        <f t="shared" si="3"/>
        <v>972000</v>
      </c>
      <c r="F14" s="16">
        <f t="shared" si="3"/>
        <v>972000</v>
      </c>
      <c r="G14" s="16">
        <f t="shared" si="3"/>
        <v>972000</v>
      </c>
      <c r="H14" s="16">
        <f t="shared" si="3"/>
        <v>972000</v>
      </c>
      <c r="I14" s="16">
        <f t="shared" si="3"/>
        <v>972000</v>
      </c>
    </row>
    <row r="15" spans="1:10">
      <c r="A15" s="194"/>
      <c r="B15" s="191" t="s">
        <v>63</v>
      </c>
      <c r="C15" s="95" t="s">
        <v>64</v>
      </c>
      <c r="D15" s="15">
        <f>月間シート!D16</f>
        <v>0</v>
      </c>
      <c r="E15" s="15">
        <f>月間シート!L16*12</f>
        <v>0</v>
      </c>
      <c r="F15" s="15">
        <f>月間シート!T16*12</f>
        <v>0</v>
      </c>
      <c r="G15" s="15">
        <f>月間シート!AB16*12</f>
        <v>0</v>
      </c>
      <c r="H15" s="15">
        <f>月間シート!AJ16*12</f>
        <v>0</v>
      </c>
      <c r="I15" s="15">
        <f>月間シート!AR16*12</f>
        <v>0</v>
      </c>
    </row>
    <row r="16" spans="1:10">
      <c r="A16" s="193"/>
      <c r="B16" s="191"/>
      <c r="C16" s="95" t="s">
        <v>92</v>
      </c>
      <c r="D16" s="15">
        <f>月間シート!D17</f>
        <v>0</v>
      </c>
      <c r="E16" s="15">
        <f>月間シート!L17*12</f>
        <v>0</v>
      </c>
      <c r="F16" s="15">
        <f>月間シート!T17*12</f>
        <v>0</v>
      </c>
      <c r="G16" s="15">
        <f>月間シート!AB17*12</f>
        <v>0</v>
      </c>
      <c r="H16" s="15">
        <f>月間シート!AJ17*12</f>
        <v>0</v>
      </c>
      <c r="I16" s="15">
        <f>月間シート!AR17*12</f>
        <v>0</v>
      </c>
    </row>
    <row r="17" spans="1:9">
      <c r="A17" s="193"/>
      <c r="B17" s="95" t="s">
        <v>66</v>
      </c>
      <c r="C17" s="23"/>
      <c r="D17" s="15">
        <f>月間シート!D18</f>
        <v>0</v>
      </c>
      <c r="E17" s="15">
        <f>月間シート!L18*12</f>
        <v>0</v>
      </c>
      <c r="F17" s="15">
        <f>月間シート!T18*12</f>
        <v>0</v>
      </c>
      <c r="G17" s="15">
        <f>月間シート!AB18*12</f>
        <v>0</v>
      </c>
      <c r="H17" s="15">
        <f>月間シート!AJ18*12</f>
        <v>0</v>
      </c>
      <c r="I17" s="15">
        <f>月間シート!AR18*12</f>
        <v>0</v>
      </c>
    </row>
    <row r="18" spans="1:9">
      <c r="A18" s="193"/>
      <c r="B18" s="95" t="s">
        <v>68</v>
      </c>
      <c r="C18" s="95"/>
      <c r="D18" s="15">
        <f>月間シート!D19</f>
        <v>81000</v>
      </c>
      <c r="E18" s="15">
        <f>月間シート!L19*12</f>
        <v>972000</v>
      </c>
      <c r="F18" s="15">
        <f>月間シート!T19*12</f>
        <v>972000</v>
      </c>
      <c r="G18" s="15">
        <f>月間シート!AB19*12</f>
        <v>972000</v>
      </c>
      <c r="H18" s="15">
        <f>月間シート!AJ19*12</f>
        <v>972000</v>
      </c>
      <c r="I18" s="15">
        <f>月間シート!AR19*12</f>
        <v>972000</v>
      </c>
    </row>
    <row r="19" spans="1:9">
      <c r="A19" s="193"/>
      <c r="B19" s="95" t="s">
        <v>70</v>
      </c>
      <c r="C19" s="95"/>
      <c r="D19" s="15">
        <f>月間シート!D20</f>
        <v>0</v>
      </c>
      <c r="E19" s="15">
        <f>月間シート!L20*12</f>
        <v>0</v>
      </c>
      <c r="F19" s="15">
        <f>月間シート!T20*12</f>
        <v>0</v>
      </c>
      <c r="G19" s="15">
        <f>月間シート!AB20*12</f>
        <v>0</v>
      </c>
      <c r="H19" s="15">
        <f>月間シート!AJ20*12</f>
        <v>0</v>
      </c>
      <c r="I19" s="15">
        <f>月間シート!AR20*12</f>
        <v>0</v>
      </c>
    </row>
    <row r="20" spans="1:9">
      <c r="A20" s="193"/>
      <c r="B20" s="95" t="s">
        <v>71</v>
      </c>
      <c r="C20" s="95"/>
      <c r="D20" s="15">
        <f>月間シート!D21</f>
        <v>0</v>
      </c>
      <c r="E20" s="15">
        <f>月間シート!L21*12</f>
        <v>0</v>
      </c>
      <c r="F20" s="15">
        <f>月間シート!T21*12</f>
        <v>0</v>
      </c>
      <c r="G20" s="15">
        <f>月間シート!AB21*12</f>
        <v>0</v>
      </c>
      <c r="H20" s="15">
        <f>月間シート!AJ21*12</f>
        <v>0</v>
      </c>
      <c r="I20" s="15">
        <f>月間シート!AR21*12</f>
        <v>0</v>
      </c>
    </row>
    <row r="21" spans="1:9">
      <c r="A21" s="193"/>
      <c r="B21" s="95" t="s">
        <v>72</v>
      </c>
      <c r="C21" s="95"/>
      <c r="D21" s="15">
        <f>月間シート!D22</f>
        <v>0</v>
      </c>
      <c r="E21" s="15">
        <f>月間シート!L22*12</f>
        <v>0</v>
      </c>
      <c r="F21" s="15">
        <f>月間シート!T22*12</f>
        <v>0</v>
      </c>
      <c r="G21" s="15">
        <f>月間シート!AB22*12</f>
        <v>0</v>
      </c>
      <c r="H21" s="15">
        <f>月間シート!AJ22*12</f>
        <v>0</v>
      </c>
      <c r="I21" s="15">
        <f>月間シート!AR22*12</f>
        <v>0</v>
      </c>
    </row>
    <row r="22" spans="1:9">
      <c r="A22" s="193"/>
      <c r="B22" s="95" t="s">
        <v>73</v>
      </c>
      <c r="C22" s="95"/>
      <c r="D22" s="15">
        <f>月間シート!D23</f>
        <v>0</v>
      </c>
      <c r="E22" s="15">
        <f>月間シート!L23*12</f>
        <v>0</v>
      </c>
      <c r="F22" s="15">
        <f>月間シート!T23*12</f>
        <v>0</v>
      </c>
      <c r="G22" s="15">
        <f>月間シート!AB23*12</f>
        <v>0</v>
      </c>
      <c r="H22" s="15">
        <f>月間シート!AJ23*12</f>
        <v>0</v>
      </c>
      <c r="I22" s="15">
        <f>月間シート!AR23*12</f>
        <v>0</v>
      </c>
    </row>
    <row r="23" spans="1:9">
      <c r="A23" s="193"/>
      <c r="B23" s="95" t="s">
        <v>74</v>
      </c>
      <c r="C23" s="95" t="str">
        <f>月間シート!C24</f>
        <v>（　　　　　　　）</v>
      </c>
      <c r="D23" s="15">
        <f>月間シート!D24</f>
        <v>0</v>
      </c>
      <c r="E23" s="15">
        <f>月間シート!L24*12</f>
        <v>0</v>
      </c>
      <c r="F23" s="15">
        <f>月間シート!T24*12</f>
        <v>0</v>
      </c>
      <c r="G23" s="15">
        <f>月間シート!AB24*12</f>
        <v>0</v>
      </c>
      <c r="H23" s="15">
        <f>月間シート!AJ24*12</f>
        <v>0</v>
      </c>
      <c r="I23" s="15">
        <f>月間シート!AR24*12</f>
        <v>0</v>
      </c>
    </row>
    <row r="24" spans="1:9">
      <c r="A24" s="193"/>
      <c r="B24" s="95" t="s">
        <v>74</v>
      </c>
      <c r="C24" s="95" t="str">
        <f>月間シート!C25</f>
        <v>（　　　　　　　）</v>
      </c>
      <c r="D24" s="15">
        <f>月間シート!D25</f>
        <v>0</v>
      </c>
      <c r="E24" s="15">
        <f>月間シート!L25*12</f>
        <v>0</v>
      </c>
      <c r="F24" s="15">
        <f>月間シート!T25*12</f>
        <v>0</v>
      </c>
      <c r="G24" s="15">
        <f>月間シート!AB25*12</f>
        <v>0</v>
      </c>
      <c r="H24" s="15">
        <f>月間シート!AJ25*12</f>
        <v>0</v>
      </c>
      <c r="I24" s="15">
        <f>月間シート!AR25*12</f>
        <v>0</v>
      </c>
    </row>
    <row r="25" spans="1:9">
      <c r="A25" s="192" t="s">
        <v>93</v>
      </c>
      <c r="B25" s="192"/>
      <c r="C25" s="192"/>
      <c r="D25" s="16">
        <f t="shared" ref="D25:I25" si="4">D12-D14</f>
        <v>-81000</v>
      </c>
      <c r="E25" s="16">
        <f t="shared" si="4"/>
        <v>-972000</v>
      </c>
      <c r="F25" s="16">
        <f t="shared" si="4"/>
        <v>-972000</v>
      </c>
      <c r="G25" s="16">
        <f t="shared" si="4"/>
        <v>-972000</v>
      </c>
      <c r="H25" s="16">
        <f t="shared" si="4"/>
        <v>-972000</v>
      </c>
      <c r="I25" s="16">
        <f t="shared" si="4"/>
        <v>-972000</v>
      </c>
    </row>
    <row r="26" spans="1:9" ht="13.15" thickBot="1">
      <c r="A26" s="3"/>
      <c r="B26" s="3"/>
      <c r="C26" s="3"/>
      <c r="D26" s="31"/>
      <c r="E26" s="31"/>
      <c r="F26" s="31"/>
      <c r="G26" s="31"/>
      <c r="H26" s="31"/>
      <c r="I26" s="31"/>
    </row>
    <row r="27" spans="1:9" ht="13.15" thickBot="1">
      <c r="A27" s="184" t="s">
        <v>47</v>
      </c>
      <c r="B27" s="186" t="s">
        <v>94</v>
      </c>
      <c r="C27" s="187"/>
      <c r="D27" s="32">
        <f>月間シート!D8</f>
        <v>0</v>
      </c>
      <c r="E27" s="33">
        <f>月間シート!L8</f>
        <v>0</v>
      </c>
      <c r="F27" s="32">
        <f>月間シート!T8</f>
        <v>0</v>
      </c>
      <c r="G27" s="33">
        <f>月間シート!AB8</f>
        <v>0</v>
      </c>
      <c r="H27" s="32">
        <f>月間シート!AJ8</f>
        <v>0</v>
      </c>
      <c r="I27" s="33">
        <f>月間シート!AR8</f>
        <v>0</v>
      </c>
    </row>
    <row r="28" spans="1:9" ht="13.15" thickBot="1">
      <c r="A28" s="185"/>
      <c r="B28" s="188" t="s">
        <v>95</v>
      </c>
      <c r="C28" s="189"/>
      <c r="D28" s="34">
        <f>月間シート!D9</f>
        <v>0</v>
      </c>
      <c r="E28" s="35">
        <f>月間シート!L9</f>
        <v>0</v>
      </c>
      <c r="F28" s="34">
        <f>月間シート!T9</f>
        <v>0</v>
      </c>
      <c r="G28" s="35">
        <f>月間シート!AB9</f>
        <v>0</v>
      </c>
      <c r="H28" s="34">
        <f>月間シート!AJ9</f>
        <v>0</v>
      </c>
      <c r="I28" s="35">
        <f>月間シート!AR9</f>
        <v>0</v>
      </c>
    </row>
    <row r="29" spans="1:9" ht="13.15" thickBot="1"/>
    <row r="30" spans="1:9" ht="13.15" thickBot="1">
      <c r="A30" s="188" t="s">
        <v>96</v>
      </c>
      <c r="B30" s="190"/>
      <c r="C30" s="189"/>
      <c r="D30" s="17">
        <f>月間シート!D29</f>
        <v>0</v>
      </c>
      <c r="E30" s="18">
        <f>月間シート!L29</f>
        <v>0</v>
      </c>
      <c r="F30" s="19">
        <f>月間シート!T29</f>
        <v>0</v>
      </c>
      <c r="G30" s="18">
        <f>月間シート!AB29</f>
        <v>0</v>
      </c>
      <c r="H30" s="18">
        <f>月間シート!AJ29</f>
        <v>0</v>
      </c>
      <c r="I30" s="20">
        <f>月間シート!AR29</f>
        <v>0</v>
      </c>
    </row>
    <row r="31" spans="1:9" ht="13.15" thickBot="1">
      <c r="A31" s="188" t="s">
        <v>97</v>
      </c>
      <c r="B31" s="190"/>
      <c r="C31" s="189"/>
      <c r="D31" s="21"/>
      <c r="E31" s="22">
        <f>E30*12</f>
        <v>0</v>
      </c>
      <c r="F31" s="22">
        <f>F30*12</f>
        <v>0</v>
      </c>
      <c r="G31" s="22">
        <f t="shared" ref="G31:I31" si="5">G30*12</f>
        <v>0</v>
      </c>
      <c r="H31" s="22">
        <f t="shared" si="5"/>
        <v>0</v>
      </c>
      <c r="I31" s="22">
        <f t="shared" si="5"/>
        <v>0</v>
      </c>
    </row>
  </sheetData>
  <mergeCells count="19">
    <mergeCell ref="A1:I2"/>
    <mergeCell ref="B15:B16"/>
    <mergeCell ref="A25:C25"/>
    <mergeCell ref="A9:A10"/>
    <mergeCell ref="A15:A24"/>
    <mergeCell ref="A11:C11"/>
    <mergeCell ref="A12:C12"/>
    <mergeCell ref="A13:C13"/>
    <mergeCell ref="A14:C14"/>
    <mergeCell ref="A8:C8"/>
    <mergeCell ref="A6:C7"/>
    <mergeCell ref="B9:C9"/>
    <mergeCell ref="B10:C10"/>
    <mergeCell ref="B4:D4"/>
    <mergeCell ref="A27:A28"/>
    <mergeCell ref="B27:C27"/>
    <mergeCell ref="B28:C28"/>
    <mergeCell ref="A30:C30"/>
    <mergeCell ref="A31:C31"/>
  </mergeCells>
  <phoneticPr fontId="2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A26B8-C243-49BD-82EC-24EB25CD8029}">
  <sheetPr>
    <tabColor theme="4" tint="0.79998168889431442"/>
  </sheetPr>
  <dimension ref="A1:I24"/>
  <sheetViews>
    <sheetView showGridLines="0" view="pageBreakPreview" zoomScaleNormal="100" zoomScaleSheetLayoutView="100" workbookViewId="0">
      <selection activeCell="B8" sqref="B8"/>
    </sheetView>
  </sheetViews>
  <sheetFormatPr defaultRowHeight="12.75"/>
  <cols>
    <col min="1" max="1" width="11.625" customWidth="1"/>
    <col min="2" max="2" width="31.125" customWidth="1"/>
    <col min="3" max="3" width="12.5" customWidth="1"/>
    <col min="4" max="4" width="11.625" customWidth="1"/>
    <col min="5" max="5" width="31.125" customWidth="1"/>
    <col min="6" max="6" width="12.5" customWidth="1"/>
  </cols>
  <sheetData>
    <row r="1" spans="1:9" ht="12.75" customHeight="1">
      <c r="A1" s="105" t="s">
        <v>98</v>
      </c>
      <c r="B1" s="105"/>
      <c r="C1" s="105"/>
      <c r="D1" s="105"/>
      <c r="E1" s="105"/>
      <c r="F1" s="105"/>
      <c r="G1" s="58"/>
      <c r="H1" s="58"/>
      <c r="I1" s="58"/>
    </row>
    <row r="2" spans="1:9" ht="12.75" customHeight="1">
      <c r="A2" s="105"/>
      <c r="B2" s="105"/>
      <c r="C2" s="105"/>
      <c r="D2" s="105"/>
      <c r="E2" s="105"/>
      <c r="F2" s="105"/>
      <c r="G2" s="58"/>
      <c r="H2" s="58"/>
      <c r="I2" s="58"/>
    </row>
    <row r="3" spans="1:9" ht="13.15" thickBot="1"/>
    <row r="4" spans="1:9" ht="24.4" customHeight="1" thickBot="1">
      <c r="A4" t="s">
        <v>1</v>
      </c>
      <c r="B4" s="40" t="s">
        <v>99</v>
      </c>
      <c r="C4" s="39"/>
      <c r="D4" s="39"/>
    </row>
    <row r="5" spans="1:9" ht="11.25" customHeight="1">
      <c r="B5" s="39"/>
      <c r="C5" s="39"/>
      <c r="D5" s="39"/>
    </row>
    <row r="6" spans="1:9" ht="14.85" customHeight="1" thickBot="1">
      <c r="A6" s="54" t="s">
        <v>2</v>
      </c>
      <c r="B6" s="39"/>
      <c r="C6" s="39"/>
      <c r="D6" s="39"/>
      <c r="F6" s="14" t="s">
        <v>3</v>
      </c>
    </row>
    <row r="7" spans="1:9" ht="17.850000000000001" customHeight="1" thickBot="1">
      <c r="A7" s="111" t="s">
        <v>4</v>
      </c>
      <c r="B7" s="112"/>
      <c r="C7" s="113"/>
      <c r="D7" s="114" t="s">
        <v>5</v>
      </c>
      <c r="E7" s="112"/>
      <c r="F7" s="115"/>
    </row>
    <row r="8" spans="1:9" ht="17.850000000000001" customHeight="1">
      <c r="A8" s="106" t="s">
        <v>6</v>
      </c>
      <c r="B8" s="43" t="s">
        <v>100</v>
      </c>
      <c r="C8" s="59">
        <v>1620000</v>
      </c>
      <c r="D8" s="195" t="s">
        <v>8</v>
      </c>
      <c r="E8" s="41" t="s">
        <v>9</v>
      </c>
      <c r="F8" s="66">
        <v>2000000</v>
      </c>
    </row>
    <row r="9" spans="1:9" ht="17.850000000000001" customHeight="1">
      <c r="A9" s="107"/>
      <c r="B9" s="44" t="s">
        <v>10</v>
      </c>
      <c r="C9" s="60">
        <v>100000</v>
      </c>
      <c r="D9" s="196"/>
      <c r="E9" s="42" t="s">
        <v>11</v>
      </c>
      <c r="F9" s="67">
        <v>520000</v>
      </c>
    </row>
    <row r="10" spans="1:9" ht="17.850000000000001" customHeight="1">
      <c r="A10" s="107"/>
      <c r="B10" s="44" t="s">
        <v>12</v>
      </c>
      <c r="C10" s="60">
        <v>300000</v>
      </c>
      <c r="D10" s="196"/>
      <c r="E10" s="42" t="s">
        <v>13</v>
      </c>
      <c r="F10" s="67"/>
    </row>
    <row r="11" spans="1:9" ht="17.850000000000001" customHeight="1">
      <c r="A11" s="107"/>
      <c r="B11" s="44" t="s">
        <v>14</v>
      </c>
      <c r="C11" s="60">
        <v>200000</v>
      </c>
      <c r="D11" s="196"/>
      <c r="E11" s="42" t="s">
        <v>15</v>
      </c>
      <c r="F11" s="67"/>
    </row>
    <row r="12" spans="1:9" ht="17.850000000000001" customHeight="1">
      <c r="A12" s="107"/>
      <c r="B12" s="44" t="s">
        <v>16</v>
      </c>
      <c r="C12" s="60">
        <v>100000</v>
      </c>
      <c r="D12" s="196"/>
      <c r="E12" s="42" t="s">
        <v>17</v>
      </c>
      <c r="F12" s="67"/>
    </row>
    <row r="13" spans="1:9" ht="17.850000000000001" customHeight="1">
      <c r="A13" s="107"/>
      <c r="B13" s="44" t="s">
        <v>18</v>
      </c>
      <c r="C13" s="60">
        <v>50000</v>
      </c>
      <c r="D13" s="196"/>
      <c r="E13" s="48" t="s">
        <v>19</v>
      </c>
      <c r="F13" s="68">
        <f>SUM(F8:F12)</f>
        <v>2520000</v>
      </c>
    </row>
    <row r="14" spans="1:9" ht="17.850000000000001" customHeight="1">
      <c r="A14" s="108"/>
      <c r="B14" s="46" t="s">
        <v>19</v>
      </c>
      <c r="C14" s="61">
        <f>SUM(C8:C13)</f>
        <v>2370000</v>
      </c>
      <c r="D14" s="118" t="s">
        <v>20</v>
      </c>
      <c r="E14" s="49" t="s">
        <v>21</v>
      </c>
      <c r="F14" s="69">
        <v>500000</v>
      </c>
    </row>
    <row r="15" spans="1:9" ht="17.850000000000001" customHeight="1">
      <c r="A15" s="109" t="s">
        <v>22</v>
      </c>
      <c r="B15" s="50" t="s">
        <v>23</v>
      </c>
      <c r="C15" s="62">
        <v>300000</v>
      </c>
      <c r="D15" s="196"/>
      <c r="E15" s="42" t="s">
        <v>24</v>
      </c>
      <c r="F15" s="70"/>
    </row>
    <row r="16" spans="1:9" ht="17.850000000000001" customHeight="1">
      <c r="A16" s="107"/>
      <c r="B16" s="44" t="s">
        <v>25</v>
      </c>
      <c r="C16" s="60">
        <v>150000</v>
      </c>
      <c r="D16" s="196"/>
      <c r="E16" s="42" t="s">
        <v>17</v>
      </c>
      <c r="F16" s="67"/>
    </row>
    <row r="17" spans="1:6" ht="17.850000000000001" customHeight="1">
      <c r="A17" s="108"/>
      <c r="B17" s="47" t="s">
        <v>19</v>
      </c>
      <c r="C17" s="63">
        <f>SUM(C15:C16)</f>
        <v>450000</v>
      </c>
      <c r="D17" s="119"/>
      <c r="E17" s="48" t="s">
        <v>19</v>
      </c>
      <c r="F17" s="71">
        <f>SUM(F14:F16)</f>
        <v>500000</v>
      </c>
    </row>
    <row r="18" spans="1:6" ht="17.850000000000001" customHeight="1">
      <c r="A18" s="109" t="s">
        <v>26</v>
      </c>
      <c r="B18" s="49" t="s">
        <v>27</v>
      </c>
      <c r="C18" s="64">
        <v>100000</v>
      </c>
      <c r="D18" s="118" t="s">
        <v>28</v>
      </c>
      <c r="E18" s="56" t="s">
        <v>29</v>
      </c>
      <c r="F18" s="72"/>
    </row>
    <row r="19" spans="1:6" ht="17.850000000000001" customHeight="1">
      <c r="A19" s="107"/>
      <c r="B19" s="45" t="s">
        <v>30</v>
      </c>
      <c r="C19" s="62">
        <v>100000</v>
      </c>
      <c r="D19" s="196"/>
      <c r="E19" s="42" t="s">
        <v>31</v>
      </c>
      <c r="F19" s="70">
        <v>1500000</v>
      </c>
    </row>
    <row r="20" spans="1:6" ht="17.850000000000001" customHeight="1">
      <c r="A20" s="107"/>
      <c r="B20" s="44" t="s">
        <v>26</v>
      </c>
      <c r="C20" s="60">
        <v>1500000</v>
      </c>
      <c r="D20" s="196"/>
      <c r="E20" s="42" t="s">
        <v>17</v>
      </c>
      <c r="F20" s="67"/>
    </row>
    <row r="21" spans="1:6" ht="17.850000000000001" customHeight="1" thickBot="1">
      <c r="A21" s="110"/>
      <c r="B21" s="51" t="s">
        <v>19</v>
      </c>
      <c r="C21" s="65">
        <f>SUM(C18:C20)</f>
        <v>1700000</v>
      </c>
      <c r="D21" s="197"/>
      <c r="E21" s="52" t="s">
        <v>19</v>
      </c>
      <c r="F21" s="73">
        <f>SUM(F19:F20)</f>
        <v>1500000</v>
      </c>
    </row>
    <row r="22" spans="1:6" ht="17.850000000000001" customHeight="1" thickTop="1" thickBot="1">
      <c r="A22" s="57" t="s">
        <v>32</v>
      </c>
      <c r="B22" s="96">
        <f>SUM(C14,C17,C21)</f>
        <v>4520000</v>
      </c>
      <c r="C22" s="97"/>
      <c r="D22" s="53" t="s">
        <v>33</v>
      </c>
      <c r="E22" s="96">
        <f>SUM(F13,F17,F21)</f>
        <v>4520000</v>
      </c>
      <c r="F22" s="101"/>
    </row>
    <row r="23" spans="1:6" ht="17.850000000000001" customHeight="1" thickTop="1" thickBot="1">
      <c r="A23" s="94" t="s">
        <v>34</v>
      </c>
      <c r="B23" s="98">
        <f>E22-B22</f>
        <v>0</v>
      </c>
      <c r="C23" s="99"/>
      <c r="D23" s="99"/>
      <c r="E23" s="99"/>
      <c r="F23" s="100"/>
    </row>
    <row r="24" spans="1:6">
      <c r="E24" s="55" t="s">
        <v>35</v>
      </c>
    </row>
  </sheetData>
  <mergeCells count="12">
    <mergeCell ref="A18:A21"/>
    <mergeCell ref="D18:D21"/>
    <mergeCell ref="B22:C22"/>
    <mergeCell ref="E22:F22"/>
    <mergeCell ref="B23:F23"/>
    <mergeCell ref="A1:F2"/>
    <mergeCell ref="A7:C7"/>
    <mergeCell ref="D7:F7"/>
    <mergeCell ref="A8:A14"/>
    <mergeCell ref="D8:D13"/>
    <mergeCell ref="D14:D17"/>
    <mergeCell ref="A15:A17"/>
  </mergeCells>
  <phoneticPr fontId="2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A2F62-1C29-4DCA-BD36-81020879F898}">
  <sheetPr>
    <tabColor rgb="FFFFFF00"/>
  </sheetPr>
  <dimension ref="A1:AU29"/>
  <sheetViews>
    <sheetView showGridLines="0" view="pageBreakPreview" zoomScale="110" zoomScaleNormal="100" zoomScaleSheetLayoutView="110" workbookViewId="0">
      <selection activeCell="H4" sqref="H4"/>
    </sheetView>
  </sheetViews>
  <sheetFormatPr defaultColWidth="11.875" defaultRowHeight="12.75"/>
  <sheetData>
    <row r="1" spans="1:47" ht="12.75" customHeight="1">
      <c r="A1" s="198" t="s">
        <v>101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</row>
    <row r="2" spans="1:47" ht="12.75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</row>
    <row r="3" spans="1:47" s="38" customFormat="1" ht="12.75" customHeight="1" thickBo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</row>
    <row r="4" spans="1:47" ht="24.4" customHeight="1" thickBot="1">
      <c r="A4" t="s">
        <v>1</v>
      </c>
      <c r="B4" s="181" t="str">
        <f>'投資計画シート (記入例)'!B4</f>
        <v>やまぐち　太郎</v>
      </c>
      <c r="C4" s="182"/>
      <c r="D4" s="183"/>
    </row>
    <row r="5" spans="1:47" ht="13.15" thickBot="1">
      <c r="A5" t="s">
        <v>37</v>
      </c>
      <c r="B5" s="25" t="s">
        <v>38</v>
      </c>
      <c r="G5" s="14" t="s">
        <v>3</v>
      </c>
      <c r="I5" t="s">
        <v>37</v>
      </c>
      <c r="J5" s="25" t="s">
        <v>38</v>
      </c>
      <c r="O5" s="14" t="s">
        <v>3</v>
      </c>
      <c r="Q5" t="s">
        <v>37</v>
      </c>
      <c r="R5" s="25" t="s">
        <v>38</v>
      </c>
      <c r="W5" s="14" t="s">
        <v>3</v>
      </c>
      <c r="Y5" t="s">
        <v>37</v>
      </c>
      <c r="Z5" s="25" t="s">
        <v>38</v>
      </c>
      <c r="AE5" s="14" t="s">
        <v>3</v>
      </c>
      <c r="AG5" t="s">
        <v>37</v>
      </c>
      <c r="AH5" s="25" t="s">
        <v>38</v>
      </c>
      <c r="AM5" s="14" t="s">
        <v>3</v>
      </c>
      <c r="AO5" t="s">
        <v>37</v>
      </c>
      <c r="AP5" s="25" t="s">
        <v>38</v>
      </c>
      <c r="AU5" s="14" t="s">
        <v>3</v>
      </c>
    </row>
    <row r="6" spans="1:47" ht="13.15" thickBot="1">
      <c r="A6" s="135" t="s">
        <v>39</v>
      </c>
      <c r="B6" s="136"/>
      <c r="C6" s="137"/>
      <c r="D6" s="199" t="s">
        <v>40</v>
      </c>
      <c r="E6" s="200"/>
      <c r="F6" s="200"/>
      <c r="G6" s="201"/>
      <c r="I6" s="135" t="s">
        <v>39</v>
      </c>
      <c r="J6" s="136"/>
      <c r="K6" s="137"/>
      <c r="L6" s="199" t="s">
        <v>41</v>
      </c>
      <c r="M6" s="200"/>
      <c r="N6" s="200"/>
      <c r="O6" s="201"/>
      <c r="Q6" s="135" t="s">
        <v>39</v>
      </c>
      <c r="R6" s="136"/>
      <c r="S6" s="137"/>
      <c r="T6" s="199" t="s">
        <v>42</v>
      </c>
      <c r="U6" s="200"/>
      <c r="V6" s="200"/>
      <c r="W6" s="201"/>
      <c r="Y6" s="135" t="s">
        <v>39</v>
      </c>
      <c r="Z6" s="136"/>
      <c r="AA6" s="137"/>
      <c r="AB6" s="199" t="s">
        <v>43</v>
      </c>
      <c r="AC6" s="200"/>
      <c r="AD6" s="200"/>
      <c r="AE6" s="201"/>
      <c r="AG6" s="135" t="s">
        <v>39</v>
      </c>
      <c r="AH6" s="136"/>
      <c r="AI6" s="137"/>
      <c r="AJ6" s="199" t="s">
        <v>44</v>
      </c>
      <c r="AK6" s="200"/>
      <c r="AL6" s="200"/>
      <c r="AM6" s="201"/>
      <c r="AO6" s="135" t="s">
        <v>39</v>
      </c>
      <c r="AP6" s="136"/>
      <c r="AQ6" s="137"/>
      <c r="AR6" s="199" t="s">
        <v>45</v>
      </c>
      <c r="AS6" s="200"/>
      <c r="AT6" s="200"/>
      <c r="AU6" s="201"/>
    </row>
    <row r="7" spans="1:47" ht="13.15" thickBot="1">
      <c r="A7" s="135" t="s">
        <v>46</v>
      </c>
      <c r="B7" s="136"/>
      <c r="C7" s="137"/>
      <c r="D7" s="4" t="s">
        <v>47</v>
      </c>
      <c r="E7" s="88" t="s">
        <v>48</v>
      </c>
      <c r="F7" s="88" t="s">
        <v>49</v>
      </c>
      <c r="G7" s="89" t="s">
        <v>50</v>
      </c>
      <c r="I7" s="135" t="s">
        <v>46</v>
      </c>
      <c r="J7" s="136"/>
      <c r="K7" s="137"/>
      <c r="L7" s="4" t="s">
        <v>47</v>
      </c>
      <c r="M7" s="88" t="s">
        <v>48</v>
      </c>
      <c r="N7" s="88" t="s">
        <v>49</v>
      </c>
      <c r="O7" s="89" t="s">
        <v>50</v>
      </c>
      <c r="Q7" s="135" t="s">
        <v>46</v>
      </c>
      <c r="R7" s="136"/>
      <c r="S7" s="137"/>
      <c r="T7" s="4" t="s">
        <v>47</v>
      </c>
      <c r="U7" s="88" t="s">
        <v>48</v>
      </c>
      <c r="V7" s="88" t="s">
        <v>49</v>
      </c>
      <c r="W7" s="89" t="s">
        <v>50</v>
      </c>
      <c r="Y7" s="135" t="s">
        <v>46</v>
      </c>
      <c r="Z7" s="136"/>
      <c r="AA7" s="137"/>
      <c r="AB7" s="4" t="s">
        <v>47</v>
      </c>
      <c r="AC7" s="88" t="s">
        <v>48</v>
      </c>
      <c r="AD7" s="88" t="s">
        <v>49</v>
      </c>
      <c r="AE7" s="89" t="s">
        <v>50</v>
      </c>
      <c r="AG7" s="135" t="s">
        <v>46</v>
      </c>
      <c r="AH7" s="136"/>
      <c r="AI7" s="137"/>
      <c r="AJ7" s="4" t="s">
        <v>47</v>
      </c>
      <c r="AK7" s="88" t="s">
        <v>48</v>
      </c>
      <c r="AL7" s="88" t="s">
        <v>49</v>
      </c>
      <c r="AM7" s="89" t="s">
        <v>50</v>
      </c>
      <c r="AO7" s="135" t="s">
        <v>46</v>
      </c>
      <c r="AP7" s="136"/>
      <c r="AQ7" s="137"/>
      <c r="AR7" s="4" t="s">
        <v>47</v>
      </c>
      <c r="AS7" s="88" t="s">
        <v>48</v>
      </c>
      <c r="AT7" s="88" t="s">
        <v>49</v>
      </c>
      <c r="AU7" s="89" t="s">
        <v>50</v>
      </c>
    </row>
    <row r="8" spans="1:47">
      <c r="A8" s="149" t="s">
        <v>51</v>
      </c>
      <c r="B8" s="150"/>
      <c r="C8" s="151"/>
      <c r="D8" s="8">
        <v>750</v>
      </c>
      <c r="E8" s="2">
        <v>50</v>
      </c>
      <c r="F8" s="2">
        <v>20</v>
      </c>
      <c r="G8" s="5">
        <f>D8*E8*F8</f>
        <v>750000</v>
      </c>
      <c r="I8" s="149" t="s">
        <v>51</v>
      </c>
      <c r="J8" s="150"/>
      <c r="K8" s="151"/>
      <c r="L8" s="8">
        <v>750</v>
      </c>
      <c r="M8" s="2">
        <v>60</v>
      </c>
      <c r="N8" s="2">
        <v>20</v>
      </c>
      <c r="O8" s="5">
        <f>L8*M8*N8</f>
        <v>900000</v>
      </c>
      <c r="Q8" s="149" t="s">
        <v>51</v>
      </c>
      <c r="R8" s="150"/>
      <c r="S8" s="151"/>
      <c r="T8" s="8">
        <v>750</v>
      </c>
      <c r="U8" s="2">
        <v>75</v>
      </c>
      <c r="V8" s="2">
        <v>20</v>
      </c>
      <c r="W8" s="5">
        <f>T8*U8*V8</f>
        <v>1125000</v>
      </c>
      <c r="Y8" s="149" t="s">
        <v>51</v>
      </c>
      <c r="Z8" s="150"/>
      <c r="AA8" s="151"/>
      <c r="AB8" s="8">
        <v>750</v>
      </c>
      <c r="AC8" s="2">
        <v>90</v>
      </c>
      <c r="AD8" s="2">
        <v>20</v>
      </c>
      <c r="AE8" s="5">
        <f>AB8*AC8*AD8</f>
        <v>1350000</v>
      </c>
      <c r="AG8" s="149" t="s">
        <v>51</v>
      </c>
      <c r="AH8" s="150"/>
      <c r="AI8" s="151"/>
      <c r="AJ8" s="8">
        <v>750</v>
      </c>
      <c r="AK8" s="2">
        <v>100</v>
      </c>
      <c r="AL8" s="2">
        <v>20</v>
      </c>
      <c r="AM8" s="5">
        <f>AJ8*AK8*AL8</f>
        <v>1500000</v>
      </c>
      <c r="AO8" s="149" t="s">
        <v>51</v>
      </c>
      <c r="AP8" s="150"/>
      <c r="AQ8" s="151"/>
      <c r="AR8" s="8">
        <v>750</v>
      </c>
      <c r="AS8" s="2">
        <v>110</v>
      </c>
      <c r="AT8" s="2">
        <v>20</v>
      </c>
      <c r="AU8" s="5">
        <f>AR8*AS8*AT8</f>
        <v>1650000</v>
      </c>
    </row>
    <row r="9" spans="1:47" ht="13.15" thickBot="1">
      <c r="A9" s="171" t="s">
        <v>52</v>
      </c>
      <c r="B9" s="172"/>
      <c r="C9" s="146"/>
      <c r="D9" s="9">
        <v>850</v>
      </c>
      <c r="E9" s="6">
        <v>70</v>
      </c>
      <c r="F9" s="6">
        <v>2</v>
      </c>
      <c r="G9" s="7">
        <f>D9*E9*F9</f>
        <v>119000</v>
      </c>
      <c r="I9" s="152" t="s">
        <v>52</v>
      </c>
      <c r="J9" s="153"/>
      <c r="K9" s="154"/>
      <c r="L9" s="9">
        <v>850</v>
      </c>
      <c r="M9" s="6">
        <v>80</v>
      </c>
      <c r="N9" s="6">
        <v>2</v>
      </c>
      <c r="O9" s="7">
        <f>L9*M9*N9</f>
        <v>136000</v>
      </c>
      <c r="Q9" s="152" t="s">
        <v>52</v>
      </c>
      <c r="R9" s="153"/>
      <c r="S9" s="154"/>
      <c r="T9" s="30">
        <v>850</v>
      </c>
      <c r="U9" s="6">
        <v>90</v>
      </c>
      <c r="V9" s="6">
        <v>2</v>
      </c>
      <c r="W9" s="7">
        <f>T9*U9*V9</f>
        <v>153000</v>
      </c>
      <c r="Y9" s="171" t="s">
        <v>52</v>
      </c>
      <c r="Z9" s="172"/>
      <c r="AA9" s="146"/>
      <c r="AB9" s="30">
        <v>850</v>
      </c>
      <c r="AC9" s="6">
        <v>100</v>
      </c>
      <c r="AD9" s="6">
        <v>2</v>
      </c>
      <c r="AE9" s="7">
        <f>AB9*AC9*AD9</f>
        <v>170000</v>
      </c>
      <c r="AG9" s="171" t="s">
        <v>52</v>
      </c>
      <c r="AH9" s="172"/>
      <c r="AI9" s="146"/>
      <c r="AJ9" s="9">
        <v>850</v>
      </c>
      <c r="AK9" s="6">
        <v>100</v>
      </c>
      <c r="AL9" s="6">
        <v>2</v>
      </c>
      <c r="AM9" s="7">
        <f>AJ9*AK9*AL9</f>
        <v>170000</v>
      </c>
      <c r="AO9" s="152" t="s">
        <v>52</v>
      </c>
      <c r="AP9" s="153"/>
      <c r="AQ9" s="154"/>
      <c r="AR9" s="9">
        <v>850</v>
      </c>
      <c r="AS9" s="6">
        <v>100</v>
      </c>
      <c r="AT9" s="6">
        <v>2</v>
      </c>
      <c r="AU9" s="7">
        <f>AR9*AS9*AT9</f>
        <v>170000</v>
      </c>
    </row>
    <row r="10" spans="1:47" ht="13.5" thickTop="1" thickBot="1">
      <c r="A10" s="173" t="s">
        <v>53</v>
      </c>
      <c r="B10" s="174"/>
      <c r="C10" s="175"/>
      <c r="D10" s="164">
        <f>SUM(G8:G9)</f>
        <v>869000</v>
      </c>
      <c r="E10" s="165"/>
      <c r="F10" s="165"/>
      <c r="G10" s="166"/>
      <c r="I10" s="161" t="s">
        <v>53</v>
      </c>
      <c r="J10" s="162"/>
      <c r="K10" s="163"/>
      <c r="L10" s="164">
        <f>SUM(O8:O9)</f>
        <v>1036000</v>
      </c>
      <c r="M10" s="165"/>
      <c r="N10" s="165"/>
      <c r="O10" s="166"/>
      <c r="Q10" s="161" t="s">
        <v>53</v>
      </c>
      <c r="R10" s="162"/>
      <c r="S10" s="163"/>
      <c r="T10" s="164">
        <f>SUM(W8:W9)</f>
        <v>1278000</v>
      </c>
      <c r="U10" s="165"/>
      <c r="V10" s="165"/>
      <c r="W10" s="166"/>
      <c r="Y10" s="173" t="s">
        <v>53</v>
      </c>
      <c r="Z10" s="174"/>
      <c r="AA10" s="175"/>
      <c r="AB10" s="164">
        <f>SUM(AE8:AE9)</f>
        <v>1520000</v>
      </c>
      <c r="AC10" s="165"/>
      <c r="AD10" s="165"/>
      <c r="AE10" s="166"/>
      <c r="AG10" s="173" t="s">
        <v>53</v>
      </c>
      <c r="AH10" s="174"/>
      <c r="AI10" s="175"/>
      <c r="AJ10" s="164">
        <f>SUM(AM8:AM9)</f>
        <v>1670000</v>
      </c>
      <c r="AK10" s="165"/>
      <c r="AL10" s="165"/>
      <c r="AM10" s="166"/>
      <c r="AO10" s="161" t="s">
        <v>53</v>
      </c>
      <c r="AP10" s="162"/>
      <c r="AQ10" s="163"/>
      <c r="AR10" s="164">
        <f>SUM(AU8:AU9)</f>
        <v>1820000</v>
      </c>
      <c r="AS10" s="165"/>
      <c r="AT10" s="165"/>
      <c r="AU10" s="166"/>
    </row>
    <row r="12" spans="1:47" ht="13.15" thickBot="1">
      <c r="A12" s="3" t="s">
        <v>54</v>
      </c>
      <c r="B12" s="3"/>
      <c r="C12" s="3"/>
      <c r="D12" s="1"/>
      <c r="I12" s="3" t="s">
        <v>54</v>
      </c>
      <c r="J12" s="3"/>
      <c r="K12" s="3"/>
      <c r="L12" s="1"/>
      <c r="Q12" s="3" t="s">
        <v>54</v>
      </c>
      <c r="R12" s="3"/>
      <c r="S12" s="3"/>
      <c r="T12" s="1"/>
      <c r="Y12" s="3" t="s">
        <v>54</v>
      </c>
      <c r="Z12" s="3"/>
      <c r="AA12" s="3"/>
      <c r="AB12" s="1"/>
      <c r="AG12" s="3" t="s">
        <v>54</v>
      </c>
      <c r="AH12" s="3"/>
      <c r="AI12" s="3"/>
      <c r="AJ12" s="1"/>
      <c r="AO12" s="3" t="s">
        <v>54</v>
      </c>
      <c r="AP12" s="3"/>
      <c r="AQ12" s="3"/>
      <c r="AR12" s="1"/>
    </row>
    <row r="13" spans="1:47" ht="13.15" thickBot="1">
      <c r="A13" s="155" t="s">
        <v>46</v>
      </c>
      <c r="B13" s="156"/>
      <c r="C13" s="157"/>
      <c r="D13" s="4" t="s">
        <v>55</v>
      </c>
      <c r="E13" s="158" t="s">
        <v>56</v>
      </c>
      <c r="F13" s="158"/>
      <c r="G13" s="159"/>
      <c r="I13" s="155" t="s">
        <v>46</v>
      </c>
      <c r="J13" s="156"/>
      <c r="K13" s="157"/>
      <c r="L13" s="4" t="s">
        <v>55</v>
      </c>
      <c r="M13" s="158" t="s">
        <v>56</v>
      </c>
      <c r="N13" s="158"/>
      <c r="O13" s="159"/>
      <c r="Q13" s="155" t="s">
        <v>46</v>
      </c>
      <c r="R13" s="156"/>
      <c r="S13" s="157"/>
      <c r="T13" s="4" t="s">
        <v>55</v>
      </c>
      <c r="U13" s="158" t="s">
        <v>56</v>
      </c>
      <c r="V13" s="158"/>
      <c r="W13" s="159"/>
      <c r="Y13" s="155" t="s">
        <v>46</v>
      </c>
      <c r="Z13" s="156"/>
      <c r="AA13" s="157"/>
      <c r="AB13" s="4" t="s">
        <v>55</v>
      </c>
      <c r="AC13" s="158" t="s">
        <v>56</v>
      </c>
      <c r="AD13" s="158"/>
      <c r="AE13" s="159"/>
      <c r="AG13" s="155" t="s">
        <v>46</v>
      </c>
      <c r="AH13" s="156"/>
      <c r="AI13" s="157"/>
      <c r="AJ13" s="4" t="s">
        <v>55</v>
      </c>
      <c r="AK13" s="158" t="s">
        <v>56</v>
      </c>
      <c r="AL13" s="158"/>
      <c r="AM13" s="159"/>
      <c r="AO13" s="155" t="s">
        <v>46</v>
      </c>
      <c r="AP13" s="156"/>
      <c r="AQ13" s="157"/>
      <c r="AR13" s="4" t="s">
        <v>55</v>
      </c>
      <c r="AS13" s="158" t="s">
        <v>56</v>
      </c>
      <c r="AT13" s="158"/>
      <c r="AU13" s="159"/>
    </row>
    <row r="14" spans="1:47">
      <c r="A14" s="24" t="s">
        <v>57</v>
      </c>
      <c r="B14" s="87" t="s">
        <v>58</v>
      </c>
      <c r="C14" s="90"/>
      <c r="D14" s="10">
        <f>D10</f>
        <v>869000</v>
      </c>
      <c r="E14" s="119"/>
      <c r="F14" s="119"/>
      <c r="G14" s="160"/>
      <c r="I14" s="24" t="s">
        <v>57</v>
      </c>
      <c r="J14" s="87" t="s">
        <v>58</v>
      </c>
      <c r="K14" s="90"/>
      <c r="L14" s="10">
        <f>L10</f>
        <v>1036000</v>
      </c>
      <c r="M14" s="119"/>
      <c r="N14" s="119"/>
      <c r="O14" s="160"/>
      <c r="Q14" s="24" t="s">
        <v>57</v>
      </c>
      <c r="R14" s="87" t="s">
        <v>58</v>
      </c>
      <c r="S14" s="90"/>
      <c r="T14" s="10">
        <f>T10</f>
        <v>1278000</v>
      </c>
      <c r="U14" s="119"/>
      <c r="V14" s="119"/>
      <c r="W14" s="160"/>
      <c r="Y14" s="24" t="s">
        <v>57</v>
      </c>
      <c r="Z14" s="87" t="s">
        <v>58</v>
      </c>
      <c r="AA14" s="90"/>
      <c r="AB14" s="10">
        <f>AB10</f>
        <v>1520000</v>
      </c>
      <c r="AC14" s="119"/>
      <c r="AD14" s="119"/>
      <c r="AE14" s="160"/>
      <c r="AG14" s="24" t="s">
        <v>57</v>
      </c>
      <c r="AH14" s="87" t="s">
        <v>58</v>
      </c>
      <c r="AI14" s="90"/>
      <c r="AJ14" s="10">
        <f>AJ10</f>
        <v>1670000</v>
      </c>
      <c r="AK14" s="119"/>
      <c r="AL14" s="119"/>
      <c r="AM14" s="160"/>
      <c r="AO14" s="24" t="s">
        <v>57</v>
      </c>
      <c r="AP14" s="87" t="s">
        <v>58</v>
      </c>
      <c r="AQ14" s="90"/>
      <c r="AR14" s="10">
        <f>AR10</f>
        <v>1820000</v>
      </c>
      <c r="AS14" s="119"/>
      <c r="AT14" s="119"/>
      <c r="AU14" s="160"/>
    </row>
    <row r="15" spans="1:47">
      <c r="A15" s="123" t="s">
        <v>59</v>
      </c>
      <c r="B15" s="87" t="s">
        <v>60</v>
      </c>
      <c r="C15" s="90" t="s">
        <v>61</v>
      </c>
      <c r="D15" s="11">
        <v>234630</v>
      </c>
      <c r="E15" s="87" t="s">
        <v>62</v>
      </c>
      <c r="F15" s="126">
        <f>D15/D14</f>
        <v>0.27</v>
      </c>
      <c r="G15" s="127"/>
      <c r="I15" s="123" t="s">
        <v>59</v>
      </c>
      <c r="J15" s="87" t="s">
        <v>60</v>
      </c>
      <c r="K15" s="90" t="s">
        <v>61</v>
      </c>
      <c r="L15" s="11">
        <v>279720</v>
      </c>
      <c r="M15" s="87" t="s">
        <v>62</v>
      </c>
      <c r="N15" s="126">
        <f>L15/L14</f>
        <v>0.27</v>
      </c>
      <c r="O15" s="127"/>
      <c r="Q15" s="123" t="s">
        <v>59</v>
      </c>
      <c r="R15" s="87" t="s">
        <v>60</v>
      </c>
      <c r="S15" s="90" t="s">
        <v>61</v>
      </c>
      <c r="T15" s="11">
        <v>345060</v>
      </c>
      <c r="U15" s="87" t="s">
        <v>62</v>
      </c>
      <c r="V15" s="126">
        <f>T15/T14</f>
        <v>0.27</v>
      </c>
      <c r="W15" s="127"/>
      <c r="Y15" s="123" t="s">
        <v>59</v>
      </c>
      <c r="Z15" s="87" t="s">
        <v>60</v>
      </c>
      <c r="AA15" s="90" t="s">
        <v>61</v>
      </c>
      <c r="AB15" s="11">
        <v>410400</v>
      </c>
      <c r="AC15" s="87" t="s">
        <v>62</v>
      </c>
      <c r="AD15" s="126">
        <f>AB15/AB14</f>
        <v>0.27</v>
      </c>
      <c r="AE15" s="127"/>
      <c r="AG15" s="123" t="s">
        <v>59</v>
      </c>
      <c r="AH15" s="87" t="s">
        <v>60</v>
      </c>
      <c r="AI15" s="90" t="s">
        <v>61</v>
      </c>
      <c r="AJ15" s="11">
        <v>450900</v>
      </c>
      <c r="AK15" s="87" t="s">
        <v>62</v>
      </c>
      <c r="AL15" s="126">
        <f>AJ15/AJ14</f>
        <v>0.27</v>
      </c>
      <c r="AM15" s="127"/>
      <c r="AO15" s="123" t="s">
        <v>59</v>
      </c>
      <c r="AP15" s="87" t="s">
        <v>60</v>
      </c>
      <c r="AQ15" s="90" t="s">
        <v>61</v>
      </c>
      <c r="AR15" s="11">
        <v>491400</v>
      </c>
      <c r="AS15" s="87" t="s">
        <v>62</v>
      </c>
      <c r="AT15" s="126">
        <f>AR15/AR14</f>
        <v>0.27</v>
      </c>
      <c r="AU15" s="127"/>
    </row>
    <row r="16" spans="1:47">
      <c r="A16" s="124"/>
      <c r="B16" s="118" t="s">
        <v>63</v>
      </c>
      <c r="C16" s="90" t="s">
        <v>64</v>
      </c>
      <c r="D16" s="11">
        <v>200000</v>
      </c>
      <c r="E16" s="202"/>
      <c r="F16" s="203"/>
      <c r="G16" s="204"/>
      <c r="I16" s="124"/>
      <c r="J16" s="118" t="s">
        <v>63</v>
      </c>
      <c r="K16" s="90" t="s">
        <v>64</v>
      </c>
      <c r="L16" s="11">
        <v>200000</v>
      </c>
      <c r="M16" s="202"/>
      <c r="N16" s="203"/>
      <c r="O16" s="204"/>
      <c r="Q16" s="124"/>
      <c r="R16" s="118" t="s">
        <v>63</v>
      </c>
      <c r="S16" s="90" t="s">
        <v>64</v>
      </c>
      <c r="T16" s="11">
        <v>250000</v>
      </c>
      <c r="U16" s="202"/>
      <c r="V16" s="203"/>
      <c r="W16" s="204"/>
      <c r="Y16" s="124"/>
      <c r="Z16" s="118" t="s">
        <v>63</v>
      </c>
      <c r="AA16" s="90" t="s">
        <v>64</v>
      </c>
      <c r="AB16" s="11">
        <v>250000</v>
      </c>
      <c r="AC16" s="202"/>
      <c r="AD16" s="203"/>
      <c r="AE16" s="204"/>
      <c r="AG16" s="124"/>
      <c r="AH16" s="118" t="s">
        <v>63</v>
      </c>
      <c r="AI16" s="90" t="s">
        <v>64</v>
      </c>
      <c r="AJ16" s="11">
        <v>300000</v>
      </c>
      <c r="AK16" s="202"/>
      <c r="AL16" s="203"/>
      <c r="AM16" s="204"/>
      <c r="AO16" s="124"/>
      <c r="AP16" s="118" t="s">
        <v>63</v>
      </c>
      <c r="AQ16" s="90" t="s">
        <v>64</v>
      </c>
      <c r="AR16" s="11">
        <v>300000</v>
      </c>
      <c r="AS16" s="202"/>
      <c r="AT16" s="203"/>
      <c r="AU16" s="204"/>
    </row>
    <row r="17" spans="1:47">
      <c r="A17" s="124"/>
      <c r="B17" s="119"/>
      <c r="C17" s="93" t="s">
        <v>65</v>
      </c>
      <c r="D17" s="12">
        <v>110000</v>
      </c>
      <c r="E17" s="131" t="s">
        <v>102</v>
      </c>
      <c r="F17" s="131"/>
      <c r="G17" s="132"/>
      <c r="I17" s="124"/>
      <c r="J17" s="119"/>
      <c r="K17" s="93" t="s">
        <v>65</v>
      </c>
      <c r="L17" s="12">
        <v>110000</v>
      </c>
      <c r="M17" s="131" t="s">
        <v>102</v>
      </c>
      <c r="N17" s="131"/>
      <c r="O17" s="132"/>
      <c r="Q17" s="124"/>
      <c r="R17" s="119"/>
      <c r="S17" s="93" t="s">
        <v>65</v>
      </c>
      <c r="T17" s="12">
        <v>110000</v>
      </c>
      <c r="U17" s="131" t="s">
        <v>102</v>
      </c>
      <c r="V17" s="131"/>
      <c r="W17" s="132"/>
      <c r="Y17" s="124"/>
      <c r="Z17" s="119"/>
      <c r="AA17" s="93" t="s">
        <v>65</v>
      </c>
      <c r="AB17" s="12">
        <v>110000</v>
      </c>
      <c r="AC17" s="131" t="s">
        <v>102</v>
      </c>
      <c r="AD17" s="131"/>
      <c r="AE17" s="132"/>
      <c r="AG17" s="124"/>
      <c r="AH17" s="119"/>
      <c r="AI17" s="93" t="s">
        <v>65</v>
      </c>
      <c r="AJ17" s="12">
        <v>110000</v>
      </c>
      <c r="AK17" s="131" t="s">
        <v>102</v>
      </c>
      <c r="AL17" s="131"/>
      <c r="AM17" s="132"/>
      <c r="AO17" s="124"/>
      <c r="AP17" s="119"/>
      <c r="AQ17" s="93" t="s">
        <v>65</v>
      </c>
      <c r="AR17" s="12">
        <v>110000</v>
      </c>
      <c r="AS17" s="131" t="s">
        <v>102</v>
      </c>
      <c r="AT17" s="131"/>
      <c r="AU17" s="132"/>
    </row>
    <row r="18" spans="1:47">
      <c r="A18" s="124"/>
      <c r="B18" s="92" t="s">
        <v>66</v>
      </c>
      <c r="C18" s="93"/>
      <c r="D18" s="13">
        <f>D14*0.15</f>
        <v>130350</v>
      </c>
      <c r="E18" s="130" t="s">
        <v>67</v>
      </c>
      <c r="F18" s="131"/>
      <c r="G18" s="132"/>
      <c r="I18" s="124"/>
      <c r="J18" s="92" t="s">
        <v>66</v>
      </c>
      <c r="K18" s="93"/>
      <c r="L18" s="13">
        <f>L14*0.15</f>
        <v>155400</v>
      </c>
      <c r="M18" s="130" t="s">
        <v>67</v>
      </c>
      <c r="N18" s="131"/>
      <c r="O18" s="132"/>
      <c r="Q18" s="124"/>
      <c r="R18" s="92" t="s">
        <v>66</v>
      </c>
      <c r="S18" s="93"/>
      <c r="T18" s="13">
        <f>T14*0.15</f>
        <v>191700</v>
      </c>
      <c r="U18" s="130" t="s">
        <v>67</v>
      </c>
      <c r="V18" s="131"/>
      <c r="W18" s="132"/>
      <c r="Y18" s="124"/>
      <c r="Z18" s="92" t="s">
        <v>66</v>
      </c>
      <c r="AA18" s="93"/>
      <c r="AB18" s="13">
        <f>AB14*0.15</f>
        <v>228000</v>
      </c>
      <c r="AC18" s="130" t="s">
        <v>67</v>
      </c>
      <c r="AD18" s="131"/>
      <c r="AE18" s="132"/>
      <c r="AG18" s="124"/>
      <c r="AH18" s="92" t="s">
        <v>66</v>
      </c>
      <c r="AI18" s="93"/>
      <c r="AJ18" s="13">
        <f>AJ14*0.15</f>
        <v>250500</v>
      </c>
      <c r="AK18" s="130" t="s">
        <v>67</v>
      </c>
      <c r="AL18" s="131"/>
      <c r="AM18" s="132"/>
      <c r="AO18" s="124"/>
      <c r="AP18" s="92" t="s">
        <v>66</v>
      </c>
      <c r="AQ18" s="93"/>
      <c r="AR18" s="13">
        <f>AR14*0.15</f>
        <v>273000</v>
      </c>
      <c r="AS18" s="130" t="s">
        <v>67</v>
      </c>
      <c r="AT18" s="131"/>
      <c r="AU18" s="132"/>
    </row>
    <row r="19" spans="1:47">
      <c r="A19" s="124"/>
      <c r="B19" s="92" t="s">
        <v>68</v>
      </c>
      <c r="C19" s="93"/>
      <c r="D19" s="13">
        <v>81000</v>
      </c>
      <c r="E19" s="131" t="s">
        <v>69</v>
      </c>
      <c r="F19" s="131"/>
      <c r="G19" s="132"/>
      <c r="I19" s="124"/>
      <c r="J19" s="92" t="s">
        <v>68</v>
      </c>
      <c r="K19" s="93"/>
      <c r="L19" s="13">
        <v>81000</v>
      </c>
      <c r="M19" s="131" t="s">
        <v>69</v>
      </c>
      <c r="N19" s="131"/>
      <c r="O19" s="132"/>
      <c r="Q19" s="124"/>
      <c r="R19" s="92" t="s">
        <v>68</v>
      </c>
      <c r="S19" s="93"/>
      <c r="T19" s="13">
        <v>81000</v>
      </c>
      <c r="U19" s="131" t="s">
        <v>69</v>
      </c>
      <c r="V19" s="131"/>
      <c r="W19" s="132"/>
      <c r="Y19" s="124"/>
      <c r="Z19" s="92" t="s">
        <v>68</v>
      </c>
      <c r="AA19" s="93"/>
      <c r="AB19" s="13">
        <v>81000</v>
      </c>
      <c r="AC19" s="131" t="s">
        <v>69</v>
      </c>
      <c r="AD19" s="131"/>
      <c r="AE19" s="132"/>
      <c r="AG19" s="124"/>
      <c r="AH19" s="92" t="s">
        <v>68</v>
      </c>
      <c r="AI19" s="93"/>
      <c r="AJ19" s="13">
        <v>81000</v>
      </c>
      <c r="AK19" s="131" t="s">
        <v>69</v>
      </c>
      <c r="AL19" s="131"/>
      <c r="AM19" s="132"/>
      <c r="AO19" s="124"/>
      <c r="AP19" s="92" t="s">
        <v>68</v>
      </c>
      <c r="AQ19" s="93"/>
      <c r="AR19" s="13">
        <v>81000</v>
      </c>
      <c r="AS19" s="131" t="s">
        <v>69</v>
      </c>
      <c r="AT19" s="131"/>
      <c r="AU19" s="132"/>
    </row>
    <row r="20" spans="1:47">
      <c r="A20" s="124"/>
      <c r="B20" s="92" t="s">
        <v>70</v>
      </c>
      <c r="C20" s="93"/>
      <c r="D20" s="12">
        <v>10000</v>
      </c>
      <c r="E20" s="131"/>
      <c r="F20" s="131"/>
      <c r="G20" s="132"/>
      <c r="I20" s="124"/>
      <c r="J20" s="92" t="s">
        <v>70</v>
      </c>
      <c r="K20" s="93"/>
      <c r="L20" s="12">
        <v>10000</v>
      </c>
      <c r="M20" s="131"/>
      <c r="N20" s="131"/>
      <c r="O20" s="132"/>
      <c r="Q20" s="124"/>
      <c r="R20" s="92" t="s">
        <v>70</v>
      </c>
      <c r="S20" s="93"/>
      <c r="T20" s="12">
        <v>10000</v>
      </c>
      <c r="U20" s="131"/>
      <c r="V20" s="131"/>
      <c r="W20" s="132"/>
      <c r="Y20" s="124"/>
      <c r="Z20" s="92" t="s">
        <v>70</v>
      </c>
      <c r="AA20" s="93"/>
      <c r="AB20" s="12">
        <v>10000</v>
      </c>
      <c r="AC20" s="131"/>
      <c r="AD20" s="131"/>
      <c r="AE20" s="132"/>
      <c r="AG20" s="124"/>
      <c r="AH20" s="92" t="s">
        <v>70</v>
      </c>
      <c r="AI20" s="93"/>
      <c r="AJ20" s="12">
        <v>10000</v>
      </c>
      <c r="AK20" s="131"/>
      <c r="AL20" s="131"/>
      <c r="AM20" s="132"/>
      <c r="AO20" s="124"/>
      <c r="AP20" s="92" t="s">
        <v>70</v>
      </c>
      <c r="AQ20" s="93"/>
      <c r="AR20" s="12">
        <v>10000</v>
      </c>
      <c r="AS20" s="131"/>
      <c r="AT20" s="131"/>
      <c r="AU20" s="132"/>
    </row>
    <row r="21" spans="1:47">
      <c r="A21" s="124"/>
      <c r="B21" s="92" t="s">
        <v>71</v>
      </c>
      <c r="C21" s="93"/>
      <c r="D21" s="12">
        <v>30000</v>
      </c>
      <c r="E21" s="131"/>
      <c r="F21" s="131"/>
      <c r="G21" s="132"/>
      <c r="I21" s="124"/>
      <c r="J21" s="92" t="s">
        <v>71</v>
      </c>
      <c r="K21" s="93"/>
      <c r="L21" s="12">
        <v>30000</v>
      </c>
      <c r="M21" s="131"/>
      <c r="N21" s="131"/>
      <c r="O21" s="132"/>
      <c r="Q21" s="124"/>
      <c r="R21" s="92" t="s">
        <v>71</v>
      </c>
      <c r="S21" s="93"/>
      <c r="T21" s="12">
        <v>30000</v>
      </c>
      <c r="U21" s="131"/>
      <c r="V21" s="131"/>
      <c r="W21" s="132"/>
      <c r="Y21" s="124"/>
      <c r="Z21" s="92" t="s">
        <v>71</v>
      </c>
      <c r="AA21" s="93"/>
      <c r="AB21" s="12">
        <v>30000</v>
      </c>
      <c r="AC21" s="131"/>
      <c r="AD21" s="131"/>
      <c r="AE21" s="132"/>
      <c r="AG21" s="124"/>
      <c r="AH21" s="92" t="s">
        <v>71</v>
      </c>
      <c r="AI21" s="93"/>
      <c r="AJ21" s="12">
        <v>30000</v>
      </c>
      <c r="AK21" s="131"/>
      <c r="AL21" s="131"/>
      <c r="AM21" s="132"/>
      <c r="AO21" s="124"/>
      <c r="AP21" s="92" t="s">
        <v>71</v>
      </c>
      <c r="AQ21" s="93"/>
      <c r="AR21" s="12">
        <v>30000</v>
      </c>
      <c r="AS21" s="131"/>
      <c r="AT21" s="131"/>
      <c r="AU21" s="132"/>
    </row>
    <row r="22" spans="1:47">
      <c r="A22" s="124"/>
      <c r="B22" s="92" t="s">
        <v>72</v>
      </c>
      <c r="C22" s="93"/>
      <c r="D22" s="12">
        <v>10000</v>
      </c>
      <c r="E22" s="131"/>
      <c r="F22" s="131"/>
      <c r="G22" s="132"/>
      <c r="I22" s="124"/>
      <c r="J22" s="92" t="s">
        <v>72</v>
      </c>
      <c r="K22" s="93"/>
      <c r="L22" s="12">
        <v>10000</v>
      </c>
      <c r="M22" s="131"/>
      <c r="N22" s="131"/>
      <c r="O22" s="132"/>
      <c r="Q22" s="124"/>
      <c r="R22" s="92" t="s">
        <v>72</v>
      </c>
      <c r="S22" s="93"/>
      <c r="T22" s="12">
        <v>10000</v>
      </c>
      <c r="U22" s="131"/>
      <c r="V22" s="131"/>
      <c r="W22" s="132"/>
      <c r="Y22" s="124"/>
      <c r="Z22" s="92" t="s">
        <v>72</v>
      </c>
      <c r="AA22" s="93"/>
      <c r="AB22" s="12">
        <v>10000</v>
      </c>
      <c r="AC22" s="131"/>
      <c r="AD22" s="131"/>
      <c r="AE22" s="132"/>
      <c r="AG22" s="124"/>
      <c r="AH22" s="92" t="s">
        <v>72</v>
      </c>
      <c r="AI22" s="93"/>
      <c r="AJ22" s="12">
        <v>10000</v>
      </c>
      <c r="AK22" s="131"/>
      <c r="AL22" s="131"/>
      <c r="AM22" s="132"/>
      <c r="AO22" s="124"/>
      <c r="AP22" s="92" t="s">
        <v>72</v>
      </c>
      <c r="AQ22" s="93"/>
      <c r="AR22" s="12">
        <v>10000</v>
      </c>
      <c r="AS22" s="131"/>
      <c r="AT22" s="131"/>
      <c r="AU22" s="132"/>
    </row>
    <row r="23" spans="1:47">
      <c r="A23" s="124"/>
      <c r="B23" s="92" t="s">
        <v>73</v>
      </c>
      <c r="C23" s="93"/>
      <c r="D23" s="12">
        <v>5000</v>
      </c>
      <c r="E23" s="131"/>
      <c r="F23" s="131"/>
      <c r="G23" s="132"/>
      <c r="I23" s="124"/>
      <c r="J23" s="92" t="s">
        <v>73</v>
      </c>
      <c r="K23" s="93"/>
      <c r="L23" s="12">
        <v>5000</v>
      </c>
      <c r="M23" s="131"/>
      <c r="N23" s="131"/>
      <c r="O23" s="132"/>
      <c r="Q23" s="124"/>
      <c r="R23" s="92" t="s">
        <v>73</v>
      </c>
      <c r="S23" s="93"/>
      <c r="T23" s="12">
        <v>5000</v>
      </c>
      <c r="U23" s="131"/>
      <c r="V23" s="131"/>
      <c r="W23" s="132"/>
      <c r="Y23" s="124"/>
      <c r="Z23" s="92" t="s">
        <v>73</v>
      </c>
      <c r="AA23" s="93"/>
      <c r="AB23" s="12">
        <v>5000</v>
      </c>
      <c r="AC23" s="131"/>
      <c r="AD23" s="131"/>
      <c r="AE23" s="132"/>
      <c r="AG23" s="124"/>
      <c r="AH23" s="92" t="s">
        <v>73</v>
      </c>
      <c r="AI23" s="93"/>
      <c r="AJ23" s="12">
        <v>5000</v>
      </c>
      <c r="AK23" s="131"/>
      <c r="AL23" s="131"/>
      <c r="AM23" s="132"/>
      <c r="AO23" s="124"/>
      <c r="AP23" s="92" t="s">
        <v>73</v>
      </c>
      <c r="AQ23" s="93"/>
      <c r="AR23" s="12">
        <v>5000</v>
      </c>
      <c r="AS23" s="131"/>
      <c r="AT23" s="131"/>
      <c r="AU23" s="132"/>
    </row>
    <row r="24" spans="1:47">
      <c r="A24" s="124"/>
      <c r="B24" s="92" t="s">
        <v>74</v>
      </c>
      <c r="C24" s="91" t="s">
        <v>75</v>
      </c>
      <c r="D24" s="12"/>
      <c r="E24" s="131" t="s">
        <v>76</v>
      </c>
      <c r="F24" s="131"/>
      <c r="G24" s="132"/>
      <c r="I24" s="124"/>
      <c r="J24" s="92" t="s">
        <v>74</v>
      </c>
      <c r="K24" s="91" t="s">
        <v>75</v>
      </c>
      <c r="L24" s="12"/>
      <c r="M24" s="131" t="s">
        <v>76</v>
      </c>
      <c r="N24" s="131"/>
      <c r="O24" s="132"/>
      <c r="Q24" s="124"/>
      <c r="R24" s="92" t="s">
        <v>74</v>
      </c>
      <c r="S24" s="91" t="s">
        <v>75</v>
      </c>
      <c r="T24" s="12"/>
      <c r="U24" s="131" t="s">
        <v>76</v>
      </c>
      <c r="V24" s="131"/>
      <c r="W24" s="132"/>
      <c r="Y24" s="124"/>
      <c r="Z24" s="92" t="s">
        <v>74</v>
      </c>
      <c r="AA24" s="91" t="s">
        <v>75</v>
      </c>
      <c r="AB24" s="12"/>
      <c r="AC24" s="131" t="s">
        <v>76</v>
      </c>
      <c r="AD24" s="131"/>
      <c r="AE24" s="132"/>
      <c r="AG24" s="124"/>
      <c r="AH24" s="92" t="s">
        <v>74</v>
      </c>
      <c r="AI24" s="91" t="s">
        <v>75</v>
      </c>
      <c r="AJ24" s="12"/>
      <c r="AK24" s="131" t="s">
        <v>76</v>
      </c>
      <c r="AL24" s="131"/>
      <c r="AM24" s="132"/>
      <c r="AO24" s="124"/>
      <c r="AP24" s="92" t="s">
        <v>74</v>
      </c>
      <c r="AQ24" s="91" t="s">
        <v>75</v>
      </c>
      <c r="AR24" s="12"/>
      <c r="AS24" s="131" t="s">
        <v>76</v>
      </c>
      <c r="AT24" s="131"/>
      <c r="AU24" s="132"/>
    </row>
    <row r="25" spans="1:47">
      <c r="A25" s="124"/>
      <c r="B25" s="92" t="s">
        <v>74</v>
      </c>
      <c r="C25" s="91" t="s">
        <v>75</v>
      </c>
      <c r="D25" s="12"/>
      <c r="E25" s="202"/>
      <c r="F25" s="203"/>
      <c r="G25" s="204"/>
      <c r="I25" s="124"/>
      <c r="J25" s="92" t="s">
        <v>74</v>
      </c>
      <c r="K25" s="91" t="s">
        <v>75</v>
      </c>
      <c r="L25" s="12"/>
      <c r="M25" s="202"/>
      <c r="N25" s="203"/>
      <c r="O25" s="204"/>
      <c r="Q25" s="124"/>
      <c r="R25" s="92" t="s">
        <v>74</v>
      </c>
      <c r="S25" s="91" t="s">
        <v>75</v>
      </c>
      <c r="T25" s="12"/>
      <c r="U25" s="202"/>
      <c r="V25" s="203"/>
      <c r="W25" s="204"/>
      <c r="Y25" s="124"/>
      <c r="Z25" s="92" t="s">
        <v>74</v>
      </c>
      <c r="AA25" s="91" t="s">
        <v>75</v>
      </c>
      <c r="AB25" s="12"/>
      <c r="AC25" s="202"/>
      <c r="AD25" s="203"/>
      <c r="AE25" s="204"/>
      <c r="AG25" s="124"/>
      <c r="AH25" s="92" t="s">
        <v>74</v>
      </c>
      <c r="AI25" s="91" t="s">
        <v>75</v>
      </c>
      <c r="AJ25" s="12"/>
      <c r="AK25" s="202"/>
      <c r="AL25" s="203"/>
      <c r="AM25" s="204"/>
      <c r="AO25" s="124"/>
      <c r="AP25" s="92" t="s">
        <v>74</v>
      </c>
      <c r="AQ25" s="91" t="s">
        <v>75</v>
      </c>
      <c r="AR25" s="12"/>
      <c r="AS25" s="202"/>
      <c r="AT25" s="203"/>
      <c r="AU25" s="204"/>
    </row>
    <row r="26" spans="1:47" ht="13.15" thickBot="1">
      <c r="A26" s="124"/>
      <c r="B26" s="170" t="s">
        <v>77</v>
      </c>
      <c r="C26" s="154"/>
      <c r="D26" s="27">
        <f>SUM(D15:D25)</f>
        <v>810980</v>
      </c>
      <c r="E26" s="176"/>
      <c r="F26" s="176"/>
      <c r="G26" s="177"/>
      <c r="I26" s="124"/>
      <c r="J26" s="170" t="s">
        <v>77</v>
      </c>
      <c r="K26" s="154"/>
      <c r="L26" s="28">
        <f>SUM(L15:L25)</f>
        <v>881120</v>
      </c>
      <c r="M26" s="118"/>
      <c r="N26" s="118"/>
      <c r="O26" s="139"/>
      <c r="Q26" s="124"/>
      <c r="R26" s="170" t="s">
        <v>77</v>
      </c>
      <c r="S26" s="154"/>
      <c r="T26" s="28">
        <f>SUM(T15:T25)</f>
        <v>1032760</v>
      </c>
      <c r="U26" s="176"/>
      <c r="V26" s="176"/>
      <c r="W26" s="177"/>
      <c r="Y26" s="124"/>
      <c r="Z26" s="170" t="s">
        <v>77</v>
      </c>
      <c r="AA26" s="154"/>
      <c r="AB26" s="27">
        <f>SUM(AB15:AB25)</f>
        <v>1134400</v>
      </c>
      <c r="AC26" s="176"/>
      <c r="AD26" s="176"/>
      <c r="AE26" s="177"/>
      <c r="AG26" s="124"/>
      <c r="AH26" s="170" t="s">
        <v>77</v>
      </c>
      <c r="AI26" s="154"/>
      <c r="AJ26" s="27">
        <f>SUM(AJ15:AJ25)</f>
        <v>1247400</v>
      </c>
      <c r="AK26" s="118"/>
      <c r="AL26" s="118"/>
      <c r="AM26" s="139"/>
      <c r="AO26" s="125"/>
      <c r="AP26" s="145" t="s">
        <v>77</v>
      </c>
      <c r="AQ26" s="146"/>
      <c r="AR26" s="28">
        <f>SUM(AR15:AR25)</f>
        <v>1310400</v>
      </c>
      <c r="AS26" s="118"/>
      <c r="AT26" s="118"/>
      <c r="AU26" s="139"/>
    </row>
    <row r="27" spans="1:47" ht="13.5" thickTop="1" thickBot="1">
      <c r="A27" s="167" t="s">
        <v>78</v>
      </c>
      <c r="B27" s="140"/>
      <c r="C27" s="141"/>
      <c r="D27" s="26">
        <f>D14-D26</f>
        <v>58020</v>
      </c>
      <c r="E27" s="143"/>
      <c r="F27" s="143"/>
      <c r="G27" s="144"/>
      <c r="I27" s="167" t="s">
        <v>78</v>
      </c>
      <c r="J27" s="140"/>
      <c r="K27" s="141"/>
      <c r="L27" s="29">
        <f>L14-L26</f>
        <v>154880</v>
      </c>
      <c r="M27" s="140"/>
      <c r="N27" s="140"/>
      <c r="O27" s="141"/>
      <c r="Q27" s="167" t="s">
        <v>78</v>
      </c>
      <c r="R27" s="140"/>
      <c r="S27" s="141"/>
      <c r="T27" s="29">
        <f>T14-T26</f>
        <v>245240</v>
      </c>
      <c r="U27" s="143"/>
      <c r="V27" s="143"/>
      <c r="W27" s="144"/>
      <c r="Y27" s="167" t="s">
        <v>78</v>
      </c>
      <c r="Z27" s="140"/>
      <c r="AA27" s="141"/>
      <c r="AB27" s="26">
        <f>AB14-AB26</f>
        <v>385600</v>
      </c>
      <c r="AC27" s="143"/>
      <c r="AD27" s="143"/>
      <c r="AE27" s="144"/>
      <c r="AG27" s="167" t="s">
        <v>78</v>
      </c>
      <c r="AH27" s="140"/>
      <c r="AI27" s="141"/>
      <c r="AJ27" s="26">
        <f>AJ14-AJ26</f>
        <v>422600</v>
      </c>
      <c r="AK27" s="140"/>
      <c r="AL27" s="140"/>
      <c r="AM27" s="141"/>
      <c r="AO27" s="142" t="s">
        <v>78</v>
      </c>
      <c r="AP27" s="143"/>
      <c r="AQ27" s="144"/>
      <c r="AR27" s="29">
        <f>AR14-AR26</f>
        <v>509600</v>
      </c>
      <c r="AS27" s="140"/>
      <c r="AT27" s="140"/>
      <c r="AU27" s="141"/>
    </row>
    <row r="28" spans="1:47" ht="13.15" thickBot="1"/>
    <row r="29" spans="1:47" ht="13.15" thickBot="1">
      <c r="A29" s="135" t="s">
        <v>79</v>
      </c>
      <c r="B29" s="136"/>
      <c r="C29" s="137"/>
      <c r="D29" s="133">
        <f>(E8*F8)+(E9*F9)</f>
        <v>1140</v>
      </c>
      <c r="E29" s="133"/>
      <c r="F29" s="133"/>
      <c r="G29" s="134"/>
      <c r="I29" s="135" t="s">
        <v>79</v>
      </c>
      <c r="J29" s="136"/>
      <c r="K29" s="137"/>
      <c r="L29" s="133">
        <f>(M8*N8)+(M9*N9)</f>
        <v>1360</v>
      </c>
      <c r="M29" s="133"/>
      <c r="N29" s="133"/>
      <c r="O29" s="134"/>
      <c r="Q29" s="135" t="s">
        <v>79</v>
      </c>
      <c r="R29" s="136"/>
      <c r="S29" s="137"/>
      <c r="T29" s="133">
        <f>(U8*V8)+(U9*V9)</f>
        <v>1680</v>
      </c>
      <c r="U29" s="133"/>
      <c r="V29" s="133"/>
      <c r="W29" s="134"/>
      <c r="Y29" s="135" t="s">
        <v>79</v>
      </c>
      <c r="Z29" s="136"/>
      <c r="AA29" s="137"/>
      <c r="AB29" s="133">
        <f>(AC8*AD8)+(AC9*AD9)</f>
        <v>2000</v>
      </c>
      <c r="AC29" s="133"/>
      <c r="AD29" s="133"/>
      <c r="AE29" s="134"/>
      <c r="AG29" s="135" t="s">
        <v>79</v>
      </c>
      <c r="AH29" s="136"/>
      <c r="AI29" s="137"/>
      <c r="AJ29" s="133">
        <f>(AK8*AL8)+(AK9*AL9)</f>
        <v>2200</v>
      </c>
      <c r="AK29" s="133"/>
      <c r="AL29" s="133"/>
      <c r="AM29" s="134"/>
      <c r="AO29" s="135" t="s">
        <v>79</v>
      </c>
      <c r="AP29" s="136"/>
      <c r="AQ29" s="137"/>
      <c r="AR29" s="133">
        <f>(AS8*AT8)+(AS9*AT9)</f>
        <v>2400</v>
      </c>
      <c r="AS29" s="133"/>
      <c r="AT29" s="133"/>
      <c r="AU29" s="134"/>
    </row>
  </sheetData>
  <mergeCells count="176">
    <mergeCell ref="Y27:AA27"/>
    <mergeCell ref="AC27:AE27"/>
    <mergeCell ref="AG27:AI27"/>
    <mergeCell ref="AK27:AM27"/>
    <mergeCell ref="AO27:AQ27"/>
    <mergeCell ref="AS27:AU27"/>
    <mergeCell ref="AH26:AI26"/>
    <mergeCell ref="AK26:AM26"/>
    <mergeCell ref="AP26:AQ26"/>
    <mergeCell ref="AS26:AU26"/>
    <mergeCell ref="Y29:AA29"/>
    <mergeCell ref="AB29:AE29"/>
    <mergeCell ref="AG29:AI29"/>
    <mergeCell ref="AJ29:AM29"/>
    <mergeCell ref="AO29:AQ29"/>
    <mergeCell ref="AR29:AU29"/>
    <mergeCell ref="A29:C29"/>
    <mergeCell ref="D29:G29"/>
    <mergeCell ref="I29:K29"/>
    <mergeCell ref="L29:O29"/>
    <mergeCell ref="Q29:S29"/>
    <mergeCell ref="T29:W29"/>
    <mergeCell ref="E27:G27"/>
    <mergeCell ref="I27:K27"/>
    <mergeCell ref="M27:O27"/>
    <mergeCell ref="Q27:S27"/>
    <mergeCell ref="U27:W27"/>
    <mergeCell ref="B26:C26"/>
    <mergeCell ref="E26:G26"/>
    <mergeCell ref="J26:K26"/>
    <mergeCell ref="M26:O26"/>
    <mergeCell ref="R26:S26"/>
    <mergeCell ref="U26:W26"/>
    <mergeCell ref="A27:C27"/>
    <mergeCell ref="A15:A26"/>
    <mergeCell ref="F15:G15"/>
    <mergeCell ref="B16:B17"/>
    <mergeCell ref="U17:W17"/>
    <mergeCell ref="E19:G19"/>
    <mergeCell ref="M19:O19"/>
    <mergeCell ref="E18:G18"/>
    <mergeCell ref="M18:O18"/>
    <mergeCell ref="AC25:AE25"/>
    <mergeCell ref="AK25:AM25"/>
    <mergeCell ref="AS25:AU25"/>
    <mergeCell ref="E24:G24"/>
    <mergeCell ref="M24:O24"/>
    <mergeCell ref="U24:W24"/>
    <mergeCell ref="AC24:AE24"/>
    <mergeCell ref="AK24:AM24"/>
    <mergeCell ref="AS24:AU24"/>
    <mergeCell ref="E25:G25"/>
    <mergeCell ref="M25:O25"/>
    <mergeCell ref="U25:W25"/>
    <mergeCell ref="AC23:AE23"/>
    <mergeCell ref="AK23:AM23"/>
    <mergeCell ref="AS23:AU23"/>
    <mergeCell ref="E22:G22"/>
    <mergeCell ref="M22:O22"/>
    <mergeCell ref="U22:W22"/>
    <mergeCell ref="AC22:AE22"/>
    <mergeCell ref="AK22:AM22"/>
    <mergeCell ref="AS22:AU22"/>
    <mergeCell ref="E23:G23"/>
    <mergeCell ref="M23:O23"/>
    <mergeCell ref="U23:W23"/>
    <mergeCell ref="AC18:AE18"/>
    <mergeCell ref="AK18:AM18"/>
    <mergeCell ref="AS18:AU18"/>
    <mergeCell ref="E21:G21"/>
    <mergeCell ref="M21:O21"/>
    <mergeCell ref="U21:W21"/>
    <mergeCell ref="AC21:AE21"/>
    <mergeCell ref="AK21:AM21"/>
    <mergeCell ref="AS21:AU21"/>
    <mergeCell ref="E20:G20"/>
    <mergeCell ref="M20:O20"/>
    <mergeCell ref="U20:W20"/>
    <mergeCell ref="AC20:AE20"/>
    <mergeCell ref="AK20:AM20"/>
    <mergeCell ref="AS20:AU20"/>
    <mergeCell ref="I15:I26"/>
    <mergeCell ref="N15:O15"/>
    <mergeCell ref="Q15:Q26"/>
    <mergeCell ref="V15:W15"/>
    <mergeCell ref="E16:G16"/>
    <mergeCell ref="J16:J17"/>
    <mergeCell ref="M16:O16"/>
    <mergeCell ref="E17:G17"/>
    <mergeCell ref="M17:O17"/>
    <mergeCell ref="AC17:AE17"/>
    <mergeCell ref="AK17:AM17"/>
    <mergeCell ref="AS17:AU17"/>
    <mergeCell ref="R16:R17"/>
    <mergeCell ref="U16:W16"/>
    <mergeCell ref="Z16:Z17"/>
    <mergeCell ref="AC16:AE16"/>
    <mergeCell ref="AH16:AH17"/>
    <mergeCell ref="AK16:AM16"/>
    <mergeCell ref="Y15:Y26"/>
    <mergeCell ref="AD15:AE15"/>
    <mergeCell ref="AG15:AG26"/>
    <mergeCell ref="AL15:AM15"/>
    <mergeCell ref="AO15:AO26"/>
    <mergeCell ref="AT15:AU15"/>
    <mergeCell ref="AP16:AP17"/>
    <mergeCell ref="AS16:AU16"/>
    <mergeCell ref="Z26:AA26"/>
    <mergeCell ref="AC26:AE26"/>
    <mergeCell ref="U19:W19"/>
    <mergeCell ref="AC19:AE19"/>
    <mergeCell ref="AK19:AM19"/>
    <mergeCell ref="AS19:AU19"/>
    <mergeCell ref="U18:W18"/>
    <mergeCell ref="E14:G14"/>
    <mergeCell ref="M14:O14"/>
    <mergeCell ref="U14:W14"/>
    <mergeCell ref="AC14:AE14"/>
    <mergeCell ref="AK14:AM14"/>
    <mergeCell ref="AS14:AU14"/>
    <mergeCell ref="Y13:AA13"/>
    <mergeCell ref="AC13:AE13"/>
    <mergeCell ref="AG13:AI13"/>
    <mergeCell ref="AK13:AM13"/>
    <mergeCell ref="AO13:AQ13"/>
    <mergeCell ref="AS13:AU13"/>
    <mergeCell ref="A13:C13"/>
    <mergeCell ref="E13:G13"/>
    <mergeCell ref="I13:K13"/>
    <mergeCell ref="M13:O13"/>
    <mergeCell ref="Q13:S13"/>
    <mergeCell ref="U13:W13"/>
    <mergeCell ref="Y10:AA10"/>
    <mergeCell ref="AB10:AE10"/>
    <mergeCell ref="AG10:AI10"/>
    <mergeCell ref="AJ10:AM10"/>
    <mergeCell ref="AO10:AQ10"/>
    <mergeCell ref="AR10:AU10"/>
    <mergeCell ref="A10:C10"/>
    <mergeCell ref="D10:G10"/>
    <mergeCell ref="I10:K10"/>
    <mergeCell ref="L10:O10"/>
    <mergeCell ref="Q10:S10"/>
    <mergeCell ref="T10:W10"/>
    <mergeCell ref="A7:C7"/>
    <mergeCell ref="I7:K7"/>
    <mergeCell ref="Q7:S7"/>
    <mergeCell ref="Y7:AA7"/>
    <mergeCell ref="AG7:AI7"/>
    <mergeCell ref="AO7:AQ7"/>
    <mergeCell ref="A9:C9"/>
    <mergeCell ref="I9:K9"/>
    <mergeCell ref="Q9:S9"/>
    <mergeCell ref="Y9:AA9"/>
    <mergeCell ref="AG9:AI9"/>
    <mergeCell ref="AO9:AQ9"/>
    <mergeCell ref="A8:C8"/>
    <mergeCell ref="I8:K8"/>
    <mergeCell ref="Q8:S8"/>
    <mergeCell ref="Y8:AA8"/>
    <mergeCell ref="AG8:AI8"/>
    <mergeCell ref="AO8:AQ8"/>
    <mergeCell ref="A1:AU2"/>
    <mergeCell ref="A6:C6"/>
    <mergeCell ref="D6:G6"/>
    <mergeCell ref="I6:K6"/>
    <mergeCell ref="L6:O6"/>
    <mergeCell ref="Q6:S6"/>
    <mergeCell ref="T6:W6"/>
    <mergeCell ref="Y6:AA6"/>
    <mergeCell ref="AB6:AE6"/>
    <mergeCell ref="AG6:AI6"/>
    <mergeCell ref="AJ6:AM6"/>
    <mergeCell ref="AO6:AQ6"/>
    <mergeCell ref="AR6:AU6"/>
    <mergeCell ref="B4:D4"/>
  </mergeCells>
  <phoneticPr fontId="2"/>
  <pageMargins left="0.7" right="0.7" top="0.75" bottom="0.75" header="0.3" footer="0.3"/>
  <pageSetup paperSize="9" scale="93" orientation="landscape" r:id="rId1"/>
  <colBreaks count="5" manualBreakCount="5">
    <brk id="8" max="1048575" man="1"/>
    <brk id="16" max="1048575" man="1"/>
    <brk id="24" max="1048575" man="1"/>
    <brk id="32" max="1048575" man="1"/>
    <brk id="4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1291C-644D-45C9-B8F2-A83736C3B48C}">
  <sheetPr>
    <tabColor theme="5"/>
  </sheetPr>
  <dimension ref="A1:I31"/>
  <sheetViews>
    <sheetView showGridLines="0" view="pageBreakPreview" zoomScaleNormal="100" zoomScaleSheetLayoutView="100" workbookViewId="0">
      <pane xSplit="3" ySplit="7" topLeftCell="D8" activePane="bottomRight" state="frozen"/>
      <selection pane="bottomRight" activeCell="K24" sqref="K24"/>
      <selection pane="bottomLeft" activeCell="A7" sqref="A7"/>
      <selection pane="topRight" activeCell="D1" sqref="D1"/>
    </sheetView>
  </sheetViews>
  <sheetFormatPr defaultColWidth="11.875" defaultRowHeight="12.75"/>
  <cols>
    <col min="4" max="9" width="14.75" customWidth="1"/>
  </cols>
  <sheetData>
    <row r="1" spans="1:9">
      <c r="A1" s="105" t="s">
        <v>103</v>
      </c>
      <c r="B1" s="105"/>
      <c r="C1" s="105"/>
      <c r="D1" s="105"/>
      <c r="E1" s="105"/>
      <c r="F1" s="105"/>
      <c r="G1" s="105"/>
      <c r="H1" s="105"/>
      <c r="I1" s="105"/>
    </row>
    <row r="2" spans="1:9">
      <c r="A2" s="105"/>
      <c r="B2" s="105"/>
      <c r="C2" s="105"/>
      <c r="D2" s="105"/>
      <c r="E2" s="105"/>
      <c r="F2" s="105"/>
      <c r="G2" s="105"/>
      <c r="H2" s="105"/>
      <c r="I2" s="105"/>
    </row>
    <row r="3" spans="1:9" ht="12.75" customHeight="1" thickBot="1">
      <c r="A3" s="37"/>
      <c r="B3" s="37"/>
      <c r="C3" s="37"/>
      <c r="D3" s="37"/>
      <c r="E3" s="37"/>
      <c r="F3" s="37"/>
      <c r="G3" s="37"/>
      <c r="H3" s="37"/>
      <c r="I3" s="37"/>
    </row>
    <row r="4" spans="1:9" ht="24.4" customHeight="1" thickBot="1">
      <c r="A4" t="s">
        <v>1</v>
      </c>
      <c r="B4" s="181" t="str">
        <f>'投資計画シート (記入例)'!B4</f>
        <v>やまぐち　太郎</v>
      </c>
      <c r="C4" s="182"/>
      <c r="D4" s="183"/>
    </row>
    <row r="5" spans="1:9">
      <c r="A5" t="s">
        <v>81</v>
      </c>
      <c r="I5" s="14" t="s">
        <v>3</v>
      </c>
    </row>
    <row r="6" spans="1:9">
      <c r="A6" s="191" t="s">
        <v>46</v>
      </c>
      <c r="B6" s="191"/>
      <c r="C6" s="191"/>
      <c r="D6" s="95" t="s">
        <v>82</v>
      </c>
      <c r="E6" s="95" t="s">
        <v>41</v>
      </c>
      <c r="F6" s="95" t="s">
        <v>42</v>
      </c>
      <c r="G6" s="95" t="s">
        <v>43</v>
      </c>
      <c r="H6" s="95" t="s">
        <v>44</v>
      </c>
      <c r="I6" s="95" t="s">
        <v>45</v>
      </c>
    </row>
    <row r="7" spans="1:9">
      <c r="A7" s="191"/>
      <c r="B7" s="191"/>
      <c r="C7" s="191"/>
      <c r="D7" s="95" t="s">
        <v>83</v>
      </c>
      <c r="E7" s="95" t="s">
        <v>84</v>
      </c>
      <c r="F7" s="95" t="s">
        <v>84</v>
      </c>
      <c r="G7" s="95" t="s">
        <v>84</v>
      </c>
      <c r="H7" s="95" t="s">
        <v>84</v>
      </c>
      <c r="I7" s="95" t="s">
        <v>84</v>
      </c>
    </row>
    <row r="8" spans="1:9">
      <c r="A8" s="192" t="s">
        <v>85</v>
      </c>
      <c r="B8" s="192"/>
      <c r="C8" s="192"/>
      <c r="D8" s="16">
        <f>SUM(D9:D10)</f>
        <v>869000</v>
      </c>
      <c r="E8" s="16">
        <f t="shared" ref="E8:I8" si="0">SUM(E9:E10)</f>
        <v>12432000</v>
      </c>
      <c r="F8" s="16">
        <f t="shared" si="0"/>
        <v>15336000</v>
      </c>
      <c r="G8" s="16">
        <f t="shared" si="0"/>
        <v>18240000</v>
      </c>
      <c r="H8" s="16">
        <f t="shared" si="0"/>
        <v>20040000</v>
      </c>
      <c r="I8" s="16">
        <f t="shared" si="0"/>
        <v>21840000</v>
      </c>
    </row>
    <row r="9" spans="1:9">
      <c r="A9" s="193"/>
      <c r="B9" s="191" t="s">
        <v>86</v>
      </c>
      <c r="C9" s="191"/>
      <c r="D9" s="15">
        <f>'月間シート (記入例)'!G8</f>
        <v>750000</v>
      </c>
      <c r="E9" s="15">
        <f>'月間シート (記入例)'!O8*12</f>
        <v>10800000</v>
      </c>
      <c r="F9" s="15">
        <f>'月間シート (記入例)'!W8*12</f>
        <v>13500000</v>
      </c>
      <c r="G9" s="15">
        <f>'月間シート (記入例)'!AE8*12</f>
        <v>16200000</v>
      </c>
      <c r="H9" s="15">
        <f>'月間シート (記入例)'!AM8*12</f>
        <v>18000000</v>
      </c>
      <c r="I9" s="15">
        <f>'月間シート (記入例)'!AU8*12</f>
        <v>19800000</v>
      </c>
    </row>
    <row r="10" spans="1:9">
      <c r="A10" s="193"/>
      <c r="B10" s="191" t="s">
        <v>87</v>
      </c>
      <c r="C10" s="191"/>
      <c r="D10" s="15">
        <f>'月間シート (記入例)'!G9</f>
        <v>119000</v>
      </c>
      <c r="E10" s="15">
        <f>'月間シート (記入例)'!O9*12</f>
        <v>1632000</v>
      </c>
      <c r="F10" s="15">
        <f>'月間シート (記入例)'!W9*12</f>
        <v>1836000</v>
      </c>
      <c r="G10" s="15">
        <f>'月間シート (記入例)'!AE9*12</f>
        <v>2040000</v>
      </c>
      <c r="H10" s="15">
        <f>'月間シート (記入例)'!AM9*12</f>
        <v>2040000</v>
      </c>
      <c r="I10" s="15">
        <f>'月間シート (記入例)'!AU9*12</f>
        <v>2040000</v>
      </c>
    </row>
    <row r="11" spans="1:9">
      <c r="A11" s="192" t="s">
        <v>88</v>
      </c>
      <c r="B11" s="192"/>
      <c r="C11" s="192"/>
      <c r="D11" s="16">
        <f>'月間シート (記入例)'!D15</f>
        <v>234630</v>
      </c>
      <c r="E11" s="16">
        <f>'月間シート (記入例)'!L15*12</f>
        <v>3356640</v>
      </c>
      <c r="F11" s="16">
        <f>'月間シート (記入例)'!T15*12</f>
        <v>4140720</v>
      </c>
      <c r="G11" s="16">
        <f>'月間シート (記入例)'!AB15*12</f>
        <v>4924800</v>
      </c>
      <c r="H11" s="16">
        <f>'月間シート (記入例)'!AJ15*12</f>
        <v>5410800</v>
      </c>
      <c r="I11" s="16">
        <f>'月間シート (記入例)'!AR15*12</f>
        <v>5896800</v>
      </c>
    </row>
    <row r="12" spans="1:9">
      <c r="A12" s="192" t="s">
        <v>89</v>
      </c>
      <c r="B12" s="192"/>
      <c r="C12" s="192"/>
      <c r="D12" s="16">
        <f>D8-D11</f>
        <v>634370</v>
      </c>
      <c r="E12" s="16">
        <f>E8-E11</f>
        <v>9075360</v>
      </c>
      <c r="F12" s="16">
        <f t="shared" ref="F12:I12" si="1">F8-F11</f>
        <v>11195280</v>
      </c>
      <c r="G12" s="16">
        <f>G8-G11</f>
        <v>13315200</v>
      </c>
      <c r="H12" s="16">
        <f t="shared" si="1"/>
        <v>14629200</v>
      </c>
      <c r="I12" s="16">
        <f t="shared" si="1"/>
        <v>15943200</v>
      </c>
    </row>
    <row r="13" spans="1:9">
      <c r="A13" s="192" t="s">
        <v>90</v>
      </c>
      <c r="B13" s="192"/>
      <c r="C13" s="192"/>
      <c r="D13" s="36">
        <f>D12/D8</f>
        <v>0.73</v>
      </c>
      <c r="E13" s="36">
        <f t="shared" ref="E13:I13" si="2">E12/E8</f>
        <v>0.73</v>
      </c>
      <c r="F13" s="36">
        <f t="shared" si="2"/>
        <v>0.73</v>
      </c>
      <c r="G13" s="36">
        <f t="shared" si="2"/>
        <v>0.73</v>
      </c>
      <c r="H13" s="36">
        <f t="shared" si="2"/>
        <v>0.73</v>
      </c>
      <c r="I13" s="36">
        <f t="shared" si="2"/>
        <v>0.73</v>
      </c>
    </row>
    <row r="14" spans="1:9">
      <c r="A14" s="192" t="s">
        <v>91</v>
      </c>
      <c r="B14" s="192"/>
      <c r="C14" s="192"/>
      <c r="D14" s="16">
        <f t="shared" ref="D14:I14" si="3">SUM(D15:D24)</f>
        <v>576350</v>
      </c>
      <c r="E14" s="16">
        <f t="shared" si="3"/>
        <v>7216800</v>
      </c>
      <c r="F14" s="16">
        <f t="shared" si="3"/>
        <v>8252400</v>
      </c>
      <c r="G14" s="16">
        <f t="shared" si="3"/>
        <v>8688000</v>
      </c>
      <c r="H14" s="16">
        <f t="shared" si="3"/>
        <v>9558000</v>
      </c>
      <c r="I14" s="16">
        <f t="shared" si="3"/>
        <v>9828000</v>
      </c>
    </row>
    <row r="15" spans="1:9">
      <c r="A15" s="194"/>
      <c r="B15" s="191" t="s">
        <v>63</v>
      </c>
      <c r="C15" s="95" t="s">
        <v>64</v>
      </c>
      <c r="D15" s="15">
        <f>'月間シート (記入例)'!D16</f>
        <v>200000</v>
      </c>
      <c r="E15" s="15">
        <f>'月間シート (記入例)'!L16*12</f>
        <v>2400000</v>
      </c>
      <c r="F15" s="15">
        <f>'月間シート (記入例)'!T16*12</f>
        <v>3000000</v>
      </c>
      <c r="G15" s="15">
        <f>'月間シート (記入例)'!AB16*12</f>
        <v>3000000</v>
      </c>
      <c r="H15" s="15">
        <f>'月間シート (記入例)'!AJ16*12</f>
        <v>3600000</v>
      </c>
      <c r="I15" s="15">
        <f>'月間シート (記入例)'!AR16*12</f>
        <v>3600000</v>
      </c>
    </row>
    <row r="16" spans="1:9">
      <c r="A16" s="193"/>
      <c r="B16" s="191"/>
      <c r="C16" s="95" t="s">
        <v>92</v>
      </c>
      <c r="D16" s="15">
        <f>'月間シート (記入例)'!D17</f>
        <v>110000</v>
      </c>
      <c r="E16" s="15">
        <f>'月間シート (記入例)'!L17*12</f>
        <v>1320000</v>
      </c>
      <c r="F16" s="15">
        <f>'月間シート (記入例)'!T17*12</f>
        <v>1320000</v>
      </c>
      <c r="G16" s="15">
        <f>'月間シート (記入例)'!AB17*12</f>
        <v>1320000</v>
      </c>
      <c r="H16" s="15">
        <f>'月間シート (記入例)'!AJ17*12</f>
        <v>1320000</v>
      </c>
      <c r="I16" s="15">
        <f>'月間シート (記入例)'!AR17*12</f>
        <v>1320000</v>
      </c>
    </row>
    <row r="17" spans="1:9">
      <c r="A17" s="193"/>
      <c r="B17" s="95" t="s">
        <v>66</v>
      </c>
      <c r="C17" s="23"/>
      <c r="D17" s="15">
        <f>'月間シート (記入例)'!D18</f>
        <v>130350</v>
      </c>
      <c r="E17" s="15">
        <f>'月間シート (記入例)'!L18*12</f>
        <v>1864800</v>
      </c>
      <c r="F17" s="15">
        <f>'月間シート (記入例)'!T18*12</f>
        <v>2300400</v>
      </c>
      <c r="G17" s="15">
        <f>'月間シート (記入例)'!AB18*12</f>
        <v>2736000</v>
      </c>
      <c r="H17" s="15">
        <f>'月間シート (記入例)'!AJ18*12</f>
        <v>3006000</v>
      </c>
      <c r="I17" s="15">
        <f>'月間シート (記入例)'!AR18*12</f>
        <v>3276000</v>
      </c>
    </row>
    <row r="18" spans="1:9">
      <c r="A18" s="193"/>
      <c r="B18" s="95" t="s">
        <v>68</v>
      </c>
      <c r="C18" s="95"/>
      <c r="D18" s="15">
        <f>'月間シート (記入例)'!D19</f>
        <v>81000</v>
      </c>
      <c r="E18" s="15">
        <f>'月間シート (記入例)'!L19*12</f>
        <v>972000</v>
      </c>
      <c r="F18" s="15">
        <f>'月間シート (記入例)'!T19*12</f>
        <v>972000</v>
      </c>
      <c r="G18" s="15">
        <f>'月間シート (記入例)'!AB19*12</f>
        <v>972000</v>
      </c>
      <c r="H18" s="15">
        <f>'月間シート (記入例)'!AJ19*12</f>
        <v>972000</v>
      </c>
      <c r="I18" s="15">
        <f>'月間シート (記入例)'!AR19*12</f>
        <v>972000</v>
      </c>
    </row>
    <row r="19" spans="1:9">
      <c r="A19" s="193"/>
      <c r="B19" s="95" t="s">
        <v>70</v>
      </c>
      <c r="C19" s="95"/>
      <c r="D19" s="15">
        <f>'月間シート (記入例)'!D20</f>
        <v>10000</v>
      </c>
      <c r="E19" s="15">
        <f>'月間シート (記入例)'!L20*12</f>
        <v>120000</v>
      </c>
      <c r="F19" s="15">
        <f>'月間シート (記入例)'!T20*12</f>
        <v>120000</v>
      </c>
      <c r="G19" s="15">
        <f>'月間シート (記入例)'!AB20*12</f>
        <v>120000</v>
      </c>
      <c r="H19" s="15">
        <f>'月間シート (記入例)'!AJ20*12</f>
        <v>120000</v>
      </c>
      <c r="I19" s="15">
        <f>'月間シート (記入例)'!AR20*12</f>
        <v>120000</v>
      </c>
    </row>
    <row r="20" spans="1:9">
      <c r="A20" s="193"/>
      <c r="B20" s="95" t="s">
        <v>71</v>
      </c>
      <c r="C20" s="95"/>
      <c r="D20" s="15">
        <f>'月間シート (記入例)'!D21</f>
        <v>30000</v>
      </c>
      <c r="E20" s="15">
        <f>'月間シート (記入例)'!L21*12</f>
        <v>360000</v>
      </c>
      <c r="F20" s="15">
        <f>'月間シート (記入例)'!T21*12</f>
        <v>360000</v>
      </c>
      <c r="G20" s="15">
        <f>'月間シート (記入例)'!AB21*12</f>
        <v>360000</v>
      </c>
      <c r="H20" s="15">
        <f>'月間シート (記入例)'!AJ21*12</f>
        <v>360000</v>
      </c>
      <c r="I20" s="15">
        <f>'月間シート (記入例)'!AR21*12</f>
        <v>360000</v>
      </c>
    </row>
    <row r="21" spans="1:9">
      <c r="A21" s="193"/>
      <c r="B21" s="95" t="s">
        <v>72</v>
      </c>
      <c r="C21" s="95"/>
      <c r="D21" s="15">
        <f>'月間シート (記入例)'!D22</f>
        <v>10000</v>
      </c>
      <c r="E21" s="15">
        <f>'月間シート (記入例)'!L22*12</f>
        <v>120000</v>
      </c>
      <c r="F21" s="15">
        <f>'月間シート (記入例)'!T22*12</f>
        <v>120000</v>
      </c>
      <c r="G21" s="15">
        <f>'月間シート (記入例)'!AB22*12</f>
        <v>120000</v>
      </c>
      <c r="H21" s="15">
        <f>'月間シート (記入例)'!AJ22*12</f>
        <v>120000</v>
      </c>
      <c r="I21" s="15">
        <f>'月間シート (記入例)'!AR22*12</f>
        <v>120000</v>
      </c>
    </row>
    <row r="22" spans="1:9">
      <c r="A22" s="193"/>
      <c r="B22" s="95" t="s">
        <v>73</v>
      </c>
      <c r="C22" s="95"/>
      <c r="D22" s="15">
        <f>'月間シート (記入例)'!D23</f>
        <v>5000</v>
      </c>
      <c r="E22" s="15">
        <f>'月間シート (記入例)'!L23*12</f>
        <v>60000</v>
      </c>
      <c r="F22" s="15">
        <f>'月間シート (記入例)'!T23*12</f>
        <v>60000</v>
      </c>
      <c r="G22" s="15">
        <f>'月間シート (記入例)'!AB23*12</f>
        <v>60000</v>
      </c>
      <c r="H22" s="15">
        <f>'月間シート (記入例)'!AJ23*12</f>
        <v>60000</v>
      </c>
      <c r="I22" s="15">
        <f>'月間シート (記入例)'!AR23*12</f>
        <v>60000</v>
      </c>
    </row>
    <row r="23" spans="1:9">
      <c r="A23" s="193"/>
      <c r="B23" s="95" t="s">
        <v>74</v>
      </c>
      <c r="C23" s="95" t="str">
        <f>月間シート!C24</f>
        <v>（　　　　　　　）</v>
      </c>
      <c r="D23" s="15">
        <f>'月間シート (記入例)'!D24</f>
        <v>0</v>
      </c>
      <c r="E23" s="15">
        <f>'月間シート (記入例)'!L24*12</f>
        <v>0</v>
      </c>
      <c r="F23" s="15">
        <f>'月間シート (記入例)'!T24*12</f>
        <v>0</v>
      </c>
      <c r="G23" s="15">
        <f>'月間シート (記入例)'!AB24*12</f>
        <v>0</v>
      </c>
      <c r="H23" s="15">
        <f>'月間シート (記入例)'!AJ24*12</f>
        <v>0</v>
      </c>
      <c r="I23" s="15">
        <f>'月間シート (記入例)'!AR24*12</f>
        <v>0</v>
      </c>
    </row>
    <row r="24" spans="1:9">
      <c r="A24" s="193"/>
      <c r="B24" s="95" t="s">
        <v>74</v>
      </c>
      <c r="C24" s="95" t="str">
        <f>月間シート!C25</f>
        <v>（　　　　　　　）</v>
      </c>
      <c r="D24" s="15">
        <f>'月間シート (記入例)'!D25</f>
        <v>0</v>
      </c>
      <c r="E24" s="15">
        <f>'月間シート (記入例)'!L25*12</f>
        <v>0</v>
      </c>
      <c r="F24" s="15">
        <f>'月間シート (記入例)'!T25*12</f>
        <v>0</v>
      </c>
      <c r="G24" s="15">
        <f>'月間シート (記入例)'!AB25*12</f>
        <v>0</v>
      </c>
      <c r="H24" s="15">
        <f>'月間シート (記入例)'!AJ25*12</f>
        <v>0</v>
      </c>
      <c r="I24" s="15">
        <f>'月間シート (記入例)'!AR25*12</f>
        <v>0</v>
      </c>
    </row>
    <row r="25" spans="1:9">
      <c r="A25" s="192" t="s">
        <v>93</v>
      </c>
      <c r="B25" s="192"/>
      <c r="C25" s="192"/>
      <c r="D25" s="16">
        <f t="shared" ref="D25:I25" si="4">D12-D14</f>
        <v>58020</v>
      </c>
      <c r="E25" s="16">
        <f t="shared" si="4"/>
        <v>1858560</v>
      </c>
      <c r="F25" s="16">
        <f t="shared" si="4"/>
        <v>2942880</v>
      </c>
      <c r="G25" s="16">
        <f t="shared" si="4"/>
        <v>4627200</v>
      </c>
      <c r="H25" s="16">
        <f t="shared" si="4"/>
        <v>5071200</v>
      </c>
      <c r="I25" s="16">
        <f t="shared" si="4"/>
        <v>6115200</v>
      </c>
    </row>
    <row r="26" spans="1:9" ht="13.15" thickBot="1">
      <c r="A26" s="3"/>
      <c r="B26" s="3"/>
      <c r="C26" s="3"/>
      <c r="D26" s="31"/>
      <c r="E26" s="31"/>
      <c r="F26" s="31"/>
      <c r="G26" s="31"/>
      <c r="H26" s="31"/>
      <c r="I26" s="31"/>
    </row>
    <row r="27" spans="1:9" ht="13.15" thickBot="1">
      <c r="A27" s="184" t="s">
        <v>47</v>
      </c>
      <c r="B27" s="186" t="s">
        <v>94</v>
      </c>
      <c r="C27" s="187"/>
      <c r="D27" s="32">
        <f>月間シート!D8</f>
        <v>0</v>
      </c>
      <c r="E27" s="33">
        <f>月間シート!L8</f>
        <v>0</v>
      </c>
      <c r="F27" s="32">
        <f>月間シート!T8</f>
        <v>0</v>
      </c>
      <c r="G27" s="33">
        <f>月間シート!AB8</f>
        <v>0</v>
      </c>
      <c r="H27" s="32">
        <f>月間シート!AJ8</f>
        <v>0</v>
      </c>
      <c r="I27" s="33">
        <f>月間シート!AR8</f>
        <v>0</v>
      </c>
    </row>
    <row r="28" spans="1:9" ht="13.15" thickBot="1">
      <c r="A28" s="185"/>
      <c r="B28" s="188" t="s">
        <v>95</v>
      </c>
      <c r="C28" s="189"/>
      <c r="D28" s="34">
        <f>月間シート!D9</f>
        <v>0</v>
      </c>
      <c r="E28" s="35">
        <f>月間シート!L9</f>
        <v>0</v>
      </c>
      <c r="F28" s="34">
        <f>月間シート!T9</f>
        <v>0</v>
      </c>
      <c r="G28" s="35">
        <f>月間シート!AB9</f>
        <v>0</v>
      </c>
      <c r="H28" s="34">
        <f>月間シート!AJ9</f>
        <v>0</v>
      </c>
      <c r="I28" s="35">
        <f>月間シート!AR9</f>
        <v>0</v>
      </c>
    </row>
    <row r="29" spans="1:9" ht="13.15" thickBot="1"/>
    <row r="30" spans="1:9" ht="13.15" thickBot="1">
      <c r="A30" s="188" t="s">
        <v>96</v>
      </c>
      <c r="B30" s="190"/>
      <c r="C30" s="189"/>
      <c r="D30" s="17">
        <f>'月間シート (記入例)'!D29:G29</f>
        <v>1140</v>
      </c>
      <c r="E30" s="18">
        <f>'月間シート (記入例)'!L29</f>
        <v>1360</v>
      </c>
      <c r="F30" s="19">
        <f>'月間シート (記入例)'!T29</f>
        <v>1680</v>
      </c>
      <c r="G30" s="18">
        <f>'月間シート (記入例)'!AB29</f>
        <v>2000</v>
      </c>
      <c r="H30" s="18">
        <f>'月間シート (記入例)'!AJ29</f>
        <v>2200</v>
      </c>
      <c r="I30" s="20">
        <f>'月間シート (記入例)'!AR29</f>
        <v>2400</v>
      </c>
    </row>
    <row r="31" spans="1:9" ht="13.15" thickBot="1">
      <c r="A31" s="188" t="s">
        <v>97</v>
      </c>
      <c r="B31" s="190"/>
      <c r="C31" s="189"/>
      <c r="D31" s="21"/>
      <c r="E31" s="22">
        <f>E30*12</f>
        <v>16320</v>
      </c>
      <c r="F31" s="22">
        <f>F30*12</f>
        <v>20160</v>
      </c>
      <c r="G31" s="22">
        <f t="shared" ref="G31:I31" si="5">G30*12</f>
        <v>24000</v>
      </c>
      <c r="H31" s="22">
        <f t="shared" si="5"/>
        <v>26400</v>
      </c>
      <c r="I31" s="22">
        <f t="shared" si="5"/>
        <v>28800</v>
      </c>
    </row>
  </sheetData>
  <mergeCells count="19">
    <mergeCell ref="A31:C31"/>
    <mergeCell ref="A11:C11"/>
    <mergeCell ref="A12:C12"/>
    <mergeCell ref="A13:C13"/>
    <mergeCell ref="A14:C14"/>
    <mergeCell ref="A15:A24"/>
    <mergeCell ref="B15:B16"/>
    <mergeCell ref="A25:C25"/>
    <mergeCell ref="A27:A28"/>
    <mergeCell ref="B27:C27"/>
    <mergeCell ref="B28:C28"/>
    <mergeCell ref="A30:C30"/>
    <mergeCell ref="A1:I2"/>
    <mergeCell ref="A6:C7"/>
    <mergeCell ref="A8:C8"/>
    <mergeCell ref="A9:A10"/>
    <mergeCell ref="B9:C9"/>
    <mergeCell ref="B10:C10"/>
    <mergeCell ref="B4:D4"/>
  </mergeCells>
  <phoneticPr fontId="2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18074A84CB9C742881D11B4D5A50BFF" ma:contentTypeVersion="10" ma:contentTypeDescription="新しいドキュメントを作成します。" ma:contentTypeScope="" ma:versionID="3536e57d9c742b77f2cb989cecf95221">
  <xsd:schema xmlns:xsd="http://www.w3.org/2001/XMLSchema" xmlns:xs="http://www.w3.org/2001/XMLSchema" xmlns:p="http://schemas.microsoft.com/office/2006/metadata/properties" xmlns:ns2="54a78575-55d7-41a2-8b9c-66b4d19ce79b" targetNamespace="http://schemas.microsoft.com/office/2006/metadata/properties" ma:root="true" ma:fieldsID="e90383929bf6d8d875efe919410ee106" ns2:_="">
    <xsd:import namespace="54a78575-55d7-41a2-8b9c-66b4d19ce7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78575-55d7-41a2-8b9c-66b4d19ce7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B56976-F09D-4089-9C17-BC8744DA3CFA}"/>
</file>

<file path=customXml/itemProps2.xml><?xml version="1.0" encoding="utf-8"?>
<ds:datastoreItem xmlns:ds="http://schemas.openxmlformats.org/officeDocument/2006/customXml" ds:itemID="{A7F02C6F-8C68-49E1-A029-A2D48C30487A}"/>
</file>

<file path=customXml/itemProps3.xml><?xml version="1.0" encoding="utf-8"?>
<ds:datastoreItem xmlns:ds="http://schemas.openxmlformats.org/officeDocument/2006/customXml" ds:itemID="{A03AF8EB-C6F6-4247-B09D-CB306EB0E7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株式会社 YMFG ZONEプラニング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ZTAB0015</dc:creator>
  <cp:keywords/>
  <dc:description/>
  <cp:lastModifiedBy/>
  <cp:revision/>
  <dcterms:created xsi:type="dcterms:W3CDTF">2020-07-09T05:57:57Z</dcterms:created>
  <dcterms:modified xsi:type="dcterms:W3CDTF">2020-08-30T20:38:54Z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0x010100918074A84CB9C742881D11B4D5A50BFF</vt:lpwstr>
  </property>
</Properties>
</file>